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AIU\17 Energie und Verkehr\Programme\Nachhaltige Mobilität\Programmspez Formulare_Schreiben\01 Wettbewerb\Dokumente für MEI\"/>
    </mc:Choice>
  </mc:AlternateContent>
  <xr:revisionPtr revIDLastSave="0" documentId="13_ncr:1_{9A12CE4C-B640-45EB-9E22-DEF7F8AFA57C}" xr6:coauthVersionLast="47" xr6:coauthVersionMax="47" xr10:uidLastSave="{00000000-0000-0000-0000-000000000000}"/>
  <bookViews>
    <workbookView xWindow="-120" yWindow="-120" windowWidth="29040" windowHeight="15720" xr2:uid="{00000000-000D-0000-FFFF-FFFF00000000}"/>
  </bookViews>
  <sheets>
    <sheet name="CO2-Rechner" sheetId="1" r:id="rId1"/>
    <sheet name="Anwendungshinweise" sheetId="3" r:id="rId2"/>
    <sheet name="Methodik" sheetId="2" r:id="rId3"/>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2" i="2" l="1"/>
  <c r="B10" i="2"/>
  <c r="B11" i="2" s="1"/>
  <c r="F8" i="2"/>
  <c r="F7" i="2"/>
  <c r="F6" i="2"/>
  <c r="F5" i="2"/>
  <c r="B13" i="2" l="1"/>
  <c r="B14" i="2" s="1"/>
  <c r="B15" i="2" s="1"/>
  <c r="B8" i="1" s="1"/>
  <c r="B11" i="1" l="1"/>
  <c r="B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M365 Copilot</author>
  </authors>
  <commentList>
    <comment ref="B8" authorId="0" shapeId="0" xr:uid="{00000000-0006-0000-0000-000001000000}">
      <text>
        <r>
          <rPr>
            <sz val="11"/>
            <color theme="1"/>
            <rFont val="Calibri"/>
            <family val="2"/>
            <scheme val="minor"/>
          </rPr>
          <t>Der Wert wird aus dem Blatt Methodik übernommen und ist als zentraler Förderprogramm-Parameter gedacht.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M365 Copilot</author>
  </authors>
  <commentList>
    <comment ref="B7" authorId="0" shapeId="0" xr:uid="{00000000-0006-0000-0100-000001000000}">
      <text>
        <r>
          <rPr>
            <sz val="11"/>
            <color theme="1"/>
            <rFont val="Calibri"/>
            <family val="2"/>
            <scheme val="minor"/>
          </rPr>
          <t>Konservative Programmannahme für erneuerbaren Strom unbekannter Herkunft. Nicht als technologiespezifischer Messwert zu verstehen.</t>
        </r>
      </text>
    </comment>
  </commentList>
</comments>
</file>

<file path=xl/sharedStrings.xml><?xml version="1.0" encoding="utf-8"?>
<sst xmlns="http://schemas.openxmlformats.org/spreadsheetml/2006/main" count="78" uniqueCount="70">
  <si>
    <t>Geschätzte CO2e-Minderung</t>
  </si>
  <si>
    <t>Einordnung des Ergebnisses</t>
  </si>
  <si>
    <t>Rechenformel:</t>
  </si>
  <si>
    <t>Zweck des Tools</t>
  </si>
  <si>
    <t>Eingabe</t>
  </si>
  <si>
    <t>Parameter</t>
  </si>
  <si>
    <t>Wert</t>
  </si>
  <si>
    <t>Einheit</t>
  </si>
  <si>
    <t>Begründung</t>
  </si>
  <si>
    <t>Quelle / Status</t>
  </si>
  <si>
    <t>Rechenwirkung</t>
  </si>
  <si>
    <t>Strombedarf Elektrofahrzeug inkl. Ladeverlusten</t>
  </si>
  <si>
    <t>kWh/100 km</t>
  </si>
  <si>
    <t>Bewusst hoher pauschaler Wert für unbekannte bzw. gemischte Fahrzeugnutzung.</t>
  </si>
  <si>
    <t>Referenzemission Verbrennerflotte</t>
  </si>
  <si>
    <t>Vorsichtige Referenz, damit die Minderungswirkung nicht überschätzt wird.</t>
  </si>
  <si>
    <t>Pauschaler Emissionsfaktor erneuerbarer Ladestrom</t>
  </si>
  <si>
    <t>Konservativer Lebenszykluswert für nicht weiter differenzierten erneuerbaren Strom. Er gilt einheitlich für Eigenerzeugung und Grünstromtarif und setzt den Ladestrom nicht mit null Emissionen an.</t>
  </si>
  <si>
    <t>Sicherheitsabschlag</t>
  </si>
  <si>
    <t>%</t>
  </si>
  <si>
    <t>Pauschaler Abschlag für Unsicherheiten der unbekannten Fahrzeugflotte und der Referenzannahmen.</t>
  </si>
  <si>
    <t>Berechnungsschritte</t>
  </si>
  <si>
    <t>Rechnerische Fahrleistung je geladener kWh</t>
  </si>
  <si>
    <t>km/kWh</t>
  </si>
  <si>
    <t>Emissionen der Verbrennerreferenz je geladener kWh</t>
  </si>
  <si>
    <t>Abzüglich Emissionen des erneuerbaren Ladestroms</t>
  </si>
  <si>
    <t>Nach Sicherheitsabschlag</t>
  </si>
  <si>
    <t>Bilanzgrenze und Grenzen der Aussage</t>
  </si>
  <si>
    <t>Quellen:</t>
  </si>
  <si>
    <t>Umweltbundesamt: CO2-Emissionen pro Kilowattstunde Strom 2025 nur leicht gesunken, 23.03.2026</t>
  </si>
  <si>
    <t>https://www.umweltbundesamt.de/themen/co2-emissionen-pro-kilowattstunde-strom-2025-nur</t>
  </si>
  <si>
    <t>Fraunhofer IFAM: Emissionsminderung durch den Ausbau von Ladeinfrastruktur für batterieelektrische Fahrzeuge, 2024</t>
  </si>
  <si>
    <t>https://www.ifam.fraunhofer.de/content/dam/ifam/de/documents/Formgebung_Funktionswerkstoffe/Energiesystemanalyse/White_Paper_Emissionsminderung_2024_02_29.pdf</t>
  </si>
  <si>
    <t>Umweltbundesamt: Hintergrundwissen Ökostrom – Stromkennzeichnung und Herkunftsnachweise, aktualisiert 04.05.2026</t>
  </si>
  <si>
    <t>https://www.umweltbundesamt.de/themen/klima-energie/erneuerbare-energien/hintergrundwissen-oekostrom-stromkennzeichen</t>
  </si>
  <si>
    <t>Umweltbundesamt: CO2-Rechner – Strom; berücksichtigt bei Ökostrom und Eigenerzeugung auch indirekte Emissionen bzw. Herstellungsemissionen</t>
  </si>
  <si>
    <t>https://uba.co2-rechner.de/de_DE/calculator/power/</t>
  </si>
  <si>
    <t xml:space="preserve">Parameter, Stand: Oktober 2026. </t>
  </si>
  <si>
    <t>Konservative Annahme</t>
  </si>
  <si>
    <t>Annahme</t>
  </si>
  <si>
    <t>Berechnung und Ergebnis</t>
  </si>
  <si>
    <r>
      <t>CO</t>
    </r>
    <r>
      <rPr>
        <b/>
        <vertAlign val="subscript"/>
        <sz val="18"/>
        <color rgb="FFFFFFFF"/>
        <rFont val="Calibri"/>
        <family val="2"/>
      </rPr>
      <t>2</t>
    </r>
    <r>
      <rPr>
        <b/>
        <sz val="18"/>
        <color rgb="FFFFFFFF"/>
        <rFont val="Calibri"/>
        <family val="2"/>
      </rPr>
      <t>e</t>
    </r>
    <r>
      <rPr>
        <b/>
        <sz val="18"/>
        <color rgb="FFFFFFFF"/>
        <rFont val="Calibri"/>
      </rPr>
      <t>-Berechnungs-TOOL 
für Ladeinfrastruktur mit erneuerbaren Energien</t>
    </r>
  </si>
  <si>
    <t>kWh/a</t>
  </si>
  <si>
    <t>voraussichtliche geladene Energiemenge in einem Jahr</t>
  </si>
  <si>
    <r>
      <t>Konservativer CO</t>
    </r>
    <r>
      <rPr>
        <vertAlign val="subscript"/>
        <sz val="11"/>
        <color theme="1"/>
        <rFont val="Calibri"/>
        <family val="2"/>
        <scheme val="minor"/>
      </rPr>
      <t>2</t>
    </r>
    <r>
      <rPr>
        <sz val="11"/>
        <color theme="1"/>
        <rFont val="Calibri"/>
        <family val="2"/>
        <scheme val="minor"/>
      </rPr>
      <t>e-Minderungsfaktor</t>
    </r>
  </si>
  <si>
    <r>
      <t>t CO</t>
    </r>
    <r>
      <rPr>
        <vertAlign val="subscript"/>
        <sz val="11"/>
        <color theme="1"/>
        <rFont val="Calibri"/>
        <family val="2"/>
        <scheme val="minor"/>
      </rPr>
      <t>2</t>
    </r>
    <r>
      <rPr>
        <sz val="11"/>
        <color theme="1"/>
        <rFont val="Calibri"/>
        <family val="2"/>
        <scheme val="minor"/>
      </rPr>
      <t>e/a</t>
    </r>
  </si>
  <si>
    <r>
      <t>kg CO</t>
    </r>
    <r>
      <rPr>
        <vertAlign val="subscript"/>
        <sz val="11"/>
        <color theme="1"/>
        <rFont val="Calibri"/>
        <family val="2"/>
        <scheme val="minor"/>
      </rPr>
      <t>2</t>
    </r>
    <r>
      <rPr>
        <sz val="11"/>
        <color theme="1"/>
        <rFont val="Calibri"/>
        <family val="2"/>
        <scheme val="minor"/>
      </rPr>
      <t>e je kWh</t>
    </r>
  </si>
  <si>
    <r>
      <t>kg CO</t>
    </r>
    <r>
      <rPr>
        <vertAlign val="subscript"/>
        <sz val="11"/>
        <color theme="1" tint="0.499984740745262"/>
        <rFont val="Calibri"/>
        <family val="2"/>
        <scheme val="minor"/>
      </rPr>
      <t>2</t>
    </r>
    <r>
      <rPr>
        <sz val="11"/>
        <color theme="1" tint="0.499984740745262"/>
        <rFont val="Calibri"/>
        <family val="2"/>
        <scheme val="minor"/>
      </rPr>
      <t>e</t>
    </r>
  </si>
  <si>
    <r>
      <t>Methodische Herleitung der konservativen CO</t>
    </r>
    <r>
      <rPr>
        <b/>
        <vertAlign val="subscript"/>
        <sz val="17"/>
        <color rgb="FFFFFFFF"/>
        <rFont val="Calibri"/>
        <family val="2"/>
      </rPr>
      <t>2</t>
    </r>
    <r>
      <rPr>
        <b/>
        <sz val="17"/>
        <color rgb="FFFFFFFF"/>
        <rFont val="Calibri"/>
      </rPr>
      <t>e-Berechnung</t>
    </r>
  </si>
  <si>
    <r>
      <t>Anwendung des vereinfachten CO</t>
    </r>
    <r>
      <rPr>
        <b/>
        <vertAlign val="subscript"/>
        <sz val="18"/>
        <color rgb="FFFFFFFF"/>
        <rFont val="Calibri"/>
        <family val="2"/>
      </rPr>
      <t>2</t>
    </r>
    <r>
      <rPr>
        <b/>
        <sz val="18"/>
        <color rgb="FFFFFFFF"/>
        <rFont val="Calibri"/>
      </rPr>
      <t>e-Berechnungs-TOOLs</t>
    </r>
  </si>
  <si>
    <t>Der Wettbewerbsteilnehmer gibt ausschließlich die zu erwartende geladene Energiemenge der Ladeinfrastruktur auf einen Jahreswert (12 Monate) hochgerechnet an.</t>
  </si>
  <si>
    <r>
      <t>Geladene kWh/a × 0,45 kg CO</t>
    </r>
    <r>
      <rPr>
        <b/>
        <vertAlign val="subscript"/>
        <sz val="11"/>
        <color theme="1"/>
        <rFont val="Calibri"/>
        <family val="2"/>
        <scheme val="minor"/>
      </rPr>
      <t>2</t>
    </r>
    <r>
      <rPr>
        <b/>
        <sz val="11"/>
        <color theme="1"/>
        <rFont val="Calibri"/>
        <family val="2"/>
        <scheme val="minor"/>
      </rPr>
      <t>e/kWh</t>
    </r>
  </si>
  <si>
    <r>
      <t>kg CO</t>
    </r>
    <r>
      <rPr>
        <vertAlign val="subscript"/>
        <sz val="11"/>
        <color theme="1"/>
        <rFont val="Calibri"/>
        <family val="2"/>
        <scheme val="minor"/>
      </rPr>
      <t>2</t>
    </r>
    <r>
      <rPr>
        <sz val="11"/>
        <color theme="1"/>
        <rFont val="Calibri"/>
        <family val="2"/>
        <scheme val="minor"/>
      </rPr>
      <t>e/kWh</t>
    </r>
  </si>
  <si>
    <r>
      <t>Theoretische CO</t>
    </r>
    <r>
      <rPr>
        <vertAlign val="subscript"/>
        <sz val="11"/>
        <color theme="1"/>
        <rFont val="Calibri"/>
        <family val="2"/>
        <scheme val="minor"/>
      </rPr>
      <t>2</t>
    </r>
    <r>
      <rPr>
        <sz val="11"/>
        <color theme="1"/>
        <rFont val="Calibri"/>
        <family val="2"/>
        <scheme val="minor"/>
      </rPr>
      <t>e-Minderung</t>
    </r>
  </si>
  <si>
    <r>
      <t>Festgelegter konservativer CO</t>
    </r>
    <r>
      <rPr>
        <vertAlign val="subscript"/>
        <sz val="11"/>
        <color theme="1"/>
        <rFont val="Calibri"/>
        <family val="2"/>
        <scheme val="minor"/>
      </rPr>
      <t>2</t>
    </r>
    <r>
      <rPr>
        <sz val="11"/>
        <color theme="1"/>
        <rFont val="Calibri"/>
        <family val="2"/>
        <scheme val="minor"/>
      </rPr>
      <t>e-Minderungsfaktor</t>
    </r>
  </si>
  <si>
    <r>
      <t>Die Berechnung setzt voraus, dass die Förderbedingung „Betrieb ausschließlich mit erneuerbaren Energien“ eingehalten wird. Für den Ladestrom wird dennoch nicht 0 g CO</t>
    </r>
    <r>
      <rPr>
        <vertAlign val="subscript"/>
        <sz val="11"/>
        <color theme="1"/>
        <rFont val="Calibri"/>
        <family val="2"/>
        <scheme val="minor"/>
      </rPr>
      <t>2</t>
    </r>
    <r>
      <rPr>
        <sz val="11"/>
        <color theme="1"/>
        <rFont val="Calibri"/>
        <family val="2"/>
        <scheme val="minor"/>
      </rPr>
      <t>e/kWh angesetzt, weil auch erneuerbare Stromerzeugung über Herstellung, Errichtung, Wartung und Entsorgung Emissionen verursacht. Es wird daher ein einheitlicher konservativer Lebenszyklusfaktor von 100 g CO</t>
    </r>
    <r>
      <rPr>
        <vertAlign val="subscript"/>
        <sz val="11"/>
        <color theme="1"/>
        <rFont val="Calibri"/>
        <family val="2"/>
        <scheme val="minor"/>
      </rPr>
      <t>2</t>
    </r>
    <r>
      <rPr>
        <sz val="11"/>
        <color theme="1"/>
        <rFont val="Calibri"/>
        <family val="2"/>
        <scheme val="minor"/>
      </rPr>
      <t>e/kWh verwendet. Die Kennzahl ist eine standardisierte Fördergröße und keine vollständige Lebenszyklusanalyse. Nicht enthalten sind Fahrzeug- und Batterieherstellung, Errichtung der Ladeinfrastruktur sowie mögliche Verlagerungen von Ladevorgängen. Der Sicherheitsabschlag reduziert Unsicherheiten, beseitigt sie aber nicht vollständig.</t>
    </r>
  </si>
  <si>
    <r>
      <t>g CO</t>
    </r>
    <r>
      <rPr>
        <vertAlign val="subscript"/>
        <sz val="11"/>
        <color theme="1"/>
        <rFont val="Calibri"/>
        <family val="2"/>
        <scheme val="minor"/>
      </rPr>
      <t>2</t>
    </r>
    <r>
      <rPr>
        <sz val="11"/>
        <color theme="1"/>
        <rFont val="Calibri"/>
        <family val="2"/>
        <scheme val="minor"/>
      </rPr>
      <t>/km</t>
    </r>
  </si>
  <si>
    <r>
      <t>g CO</t>
    </r>
    <r>
      <rPr>
        <vertAlign val="subscript"/>
        <sz val="11"/>
        <color theme="1"/>
        <rFont val="Calibri"/>
        <family val="2"/>
        <scheme val="minor"/>
      </rPr>
      <t>2</t>
    </r>
    <r>
      <rPr>
        <sz val="11"/>
        <color theme="1"/>
        <rFont val="Calibri"/>
        <family val="2"/>
        <scheme val="minor"/>
      </rPr>
      <t>e/kWh</t>
    </r>
  </si>
  <si>
    <t>Konservative Annahme; erneuerbarer Strom ist durch Förderbedingung Voraussetzung</t>
  </si>
  <si>
    <t>Das Tool dient der einheitlichen Abschätzung der CO₂e-Minderung durch die geplante geförderte Ladeinfrastruktur, die im Wettbewerbsbeitrag angegeben werden muss. Es erleichtert die Angabe der CO₂e-Minderung, da zum Zeitpunkt der Wettbewerbseinreichung noch keine tatsächlichen Verbrauchsdaten für einen vollständigen Jahreszeitraum vorliegen. Die Berechnung basiert daher auf der vom Wettbewerbsteilnehmer geschätzten jährlichen Energiemenge. Voraussetzung ist, dass die Ladeinfrastruktur gemäß den Förderbedingungen ausschließlich mit erneuerbaren Energien betrieben wird.</t>
  </si>
  <si>
    <r>
      <t>Im Tabellenblatt „CO</t>
    </r>
    <r>
      <rPr>
        <vertAlign val="subscript"/>
        <sz val="11"/>
        <color theme="1"/>
        <rFont val="Calibri"/>
        <family val="2"/>
        <scheme val="minor"/>
      </rPr>
      <t>2e-</t>
    </r>
    <r>
      <rPr>
        <sz val="11"/>
        <color theme="1"/>
        <rFont val="Calibri"/>
        <family val="2"/>
        <scheme val="minor"/>
      </rPr>
      <t>Rechner“ ist in der blau hinterlegten Zelle ausschließlich die geschätzte Energiemenge in Kilowattstunden (kWh) pro Jahr (kWh/a) einzutragen. Anzugeben ist die voraussichtliche Energiemenge, die innerhalb eines Jahres über alle im Wettbewerb eingereichten Ladepunkte zusammen an Fahrzeuge abgegeben wird.
Für den Wettbewerbsbeitrag genügt eine Schätzung, da noch keine Jahreswerte vorliegen.
Nach Ablauf des ersten Betriebsjahres ist der Thüringer Aufbaubank die abgegebene durchschnittliche Energiemenge pro Jahr (kWh/a) mitzuteilen. Diese ist auf Grundlage der realen Verbrauchsdaten der geförderten Ladeinfrastruktur zu ermitteln.</t>
    </r>
  </si>
  <si>
    <r>
      <t>Das Tool multipliziert die geladene Energiemenge mit dem zentral vorgegebenen Minderungsfaktor von 0,45 kg CO</t>
    </r>
    <r>
      <rPr>
        <vertAlign val="subscript"/>
        <sz val="11"/>
        <color theme="1"/>
        <rFont val="Calibri"/>
        <family val="2"/>
        <scheme val="minor"/>
      </rPr>
      <t>2</t>
    </r>
    <r>
      <rPr>
        <sz val="11"/>
        <color theme="1"/>
        <rFont val="Calibri"/>
        <family val="2"/>
        <scheme val="minor"/>
      </rPr>
      <t>e je kWh. Das Ergebnis wird in Kilogramm und Tonnen CO</t>
    </r>
    <r>
      <rPr>
        <vertAlign val="subscript"/>
        <sz val="11"/>
        <color theme="1"/>
        <rFont val="Calibri"/>
        <family val="2"/>
        <scheme val="minor"/>
      </rPr>
      <t>2</t>
    </r>
    <r>
      <rPr>
        <sz val="11"/>
        <color theme="1"/>
        <rFont val="Calibri"/>
        <family val="2"/>
        <scheme val="minor"/>
      </rPr>
      <t>e ausgegeben. Beispiel: 100.000 kWh/a × 0,45 kg CO</t>
    </r>
    <r>
      <rPr>
        <vertAlign val="subscript"/>
        <sz val="11"/>
        <color theme="1"/>
        <rFont val="Calibri"/>
        <family val="2"/>
        <scheme val="minor"/>
      </rPr>
      <t>2</t>
    </r>
    <r>
      <rPr>
        <sz val="11"/>
        <color theme="1"/>
        <rFont val="Calibri"/>
        <family val="2"/>
        <scheme val="minor"/>
      </rPr>
      <t>e/kWh = 45.000 kg bzw. 45,0 t CO</t>
    </r>
    <r>
      <rPr>
        <vertAlign val="subscript"/>
        <sz val="11"/>
        <color theme="1"/>
        <rFont val="Calibri"/>
        <family val="2"/>
        <scheme val="minor"/>
      </rPr>
      <t>2</t>
    </r>
    <r>
      <rPr>
        <sz val="11"/>
        <color theme="1"/>
        <rFont val="Calibri"/>
        <family val="2"/>
        <scheme val="minor"/>
      </rPr>
      <t>e/a. 
Für den Wettbewerbsbeitrag ist ausschließlich der Wert in Tonnen CO₂e pro Jahr (t CO₂e/a) in das Förderportal zu übertragen.</t>
    </r>
  </si>
  <si>
    <t>2. Förderprogramm-Parameter: CO₂e-Minderungsfaktor</t>
  </si>
  <si>
    <t>1. Eingabe: Voraussichtliche geladene Energiemenge für ein Jahr</t>
  </si>
  <si>
    <t>Der Minderungsfaktor von 0,45 kg CO₂e je geladener kWh ist zentral für das Förderprogramm festgelegt. Er berücksichtigt den verpflichtenden Einsatz erneuerbarer Energien sowie weitere Annahmen zur Berechnung der CO₂e-Minderung. Die Berechnungsgrundlagen finden Sie im Tabellenblatt „Methodik“.</t>
  </si>
  <si>
    <t>3. Ergebnis: Geschätzte CO₂e-Minderung</t>
  </si>
  <si>
    <t>Nur diesen Wert (t CO₂e/a) in das Förderportal übertragen!</t>
  </si>
  <si>
    <t>Das Ergebnis ist eine einheitliche Abschätzung der CO₂e-Minderung für das Förderprogramm. Es handelt sich nicht um eine individuelle Bilanz für ein bestimmtes Fahrzeug oder einen bestimmten Standort.
Der Berechnung liegt ein Minderungsfaktor von 0,45 kg CO₂e je geladener kWh zugrunde. Dabei wird berücksichtigt, dass die Ladeinfrastruktur ausschließlich mit erneuerbaren Energien betrieben werden muss. Für den erneuerbaren Strom werden dennoch 100 g CO₂e je kWh angesetzt, da auch bei der Erzeugung erneuerbarer Energien Emissionen entstehen, beispielsweise durch die Herstellung, den Bau und die Wartung der Anlagen.
Die Berechnung berücksichtigt außerdem einen Stromverbrauch von 25 kWh je 100 km (einschließlich Ladeverlusten) für Elektrofahrzeuge sowie einen Vergleichswert von 160 g CO₂ je Kilometer für Fahrzeuge mit Verbrennungsmotor. Zusätzlich wird ein Sicherheitsabschlag von 15 % vorgenommen.
Die Herstellung der Fahrzeuge, Batterien und Ladeinfrastruktur wird bei der Berechnung nicht berücksichtigt. 
Weitere Informationen zu den Berechnungsgrundlagen finden Sie im Tabellenblatt „Methodik“.</t>
  </si>
  <si>
    <r>
      <t xml:space="preserve">Bitte geben Sie hier die </t>
    </r>
    <r>
      <rPr>
        <u/>
        <sz val="11"/>
        <color theme="1"/>
        <rFont val="Calibri"/>
        <family val="2"/>
      </rPr>
      <t>voraussichtliche</t>
    </r>
    <r>
      <rPr>
        <sz val="11"/>
        <color theme="1"/>
        <rFont val="Calibri"/>
        <family val="2"/>
      </rPr>
      <t xml:space="preserve"> </t>
    </r>
    <r>
      <rPr>
        <u/>
        <sz val="11"/>
        <color theme="1"/>
        <rFont val="Calibri"/>
        <family val="2"/>
      </rPr>
      <t>Energiemenge</t>
    </r>
    <r>
      <rPr>
        <sz val="11"/>
        <color theme="1"/>
        <rFont val="Calibri"/>
        <family val="2"/>
      </rPr>
      <t xml:space="preserve"> in Kilowattstunden (kWh) an, die </t>
    </r>
    <r>
      <rPr>
        <u/>
        <sz val="11"/>
        <color theme="1"/>
        <rFont val="Calibri"/>
        <family val="2"/>
      </rPr>
      <t>innerhalb eines Jahres</t>
    </r>
    <r>
      <rPr>
        <sz val="11"/>
        <color theme="1"/>
        <rFont val="Calibri"/>
        <family val="2"/>
      </rPr>
      <t xml:space="preserve"> über </t>
    </r>
    <r>
      <rPr>
        <u/>
        <sz val="11"/>
        <color theme="1"/>
        <rFont val="Calibri"/>
        <family val="2"/>
      </rPr>
      <t>alle im Wettbewerb eingereichten Ladepunkte zusammen</t>
    </r>
    <r>
      <rPr>
        <sz val="11"/>
        <color theme="1"/>
        <rFont val="Calibri"/>
        <family val="2"/>
      </rPr>
      <t xml:space="preserve"> an Fahrzeuge abgegeben wird.</t>
    </r>
  </si>
  <si>
    <t>Bitte beachten Sie dazu auch das Tabellenblatt "Anwendungshinweise", was Sie ganz unten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</si>
</sst>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4" x14ac:knownFonts="1">
    <font>
      <sz val="11"/>
      <color theme="1"/>
      <name val="Calibri"/>
      <family val="2"/>
      <scheme val="minor"/>
    </font>
    <font>
      <b/>
      <sz val="18"/>
      <color rgb="FFFFFFFF"/>
      <name val="Calibri"/>
    </font>
    <font>
      <b/>
      <sz val="11"/>
      <color rgb="FFFFFFFF"/>
      <name val="Calibri"/>
    </font>
    <font>
      <b/>
      <sz val="11"/>
      <color rgb="FF0000FF"/>
      <name val="Calibri"/>
    </font>
    <font>
      <sz val="9"/>
      <color rgb="FF555555"/>
      <name val="Calibri"/>
    </font>
    <font>
      <b/>
      <sz val="11"/>
      <name val="Calibri"/>
    </font>
    <font>
      <b/>
      <sz val="17"/>
      <color rgb="FFFFFFFF"/>
      <name val="Calibri"/>
    </font>
    <font>
      <sz val="11"/>
      <color rgb="FF666666"/>
      <name val="Calibri"/>
    </font>
    <font>
      <sz val="11"/>
      <name val="Calibri"/>
    </font>
    <font>
      <b/>
      <sz val="12"/>
      <color rgb="FFFFFFFF"/>
      <name val="Calibri"/>
    </font>
    <font>
      <b/>
      <sz val="11"/>
      <color theme="1"/>
      <name val="Calibri"/>
      <family val="2"/>
      <scheme val="minor"/>
    </font>
    <font>
      <i/>
      <sz val="11"/>
      <color rgb="FF555555"/>
      <name val="Calibri"/>
      <family val="2"/>
    </font>
    <font>
      <sz val="11"/>
      <color theme="1"/>
      <name val="Calibri"/>
      <family val="2"/>
    </font>
    <font>
      <sz val="11"/>
      <color theme="1" tint="0.499984740745262"/>
      <name val="Calibri"/>
      <family val="2"/>
      <scheme val="minor"/>
    </font>
    <font>
      <b/>
      <sz val="11"/>
      <color theme="1" tint="0.499984740745262"/>
      <name val="Calibri"/>
      <family val="2"/>
    </font>
    <font>
      <b/>
      <vertAlign val="subscript"/>
      <sz val="18"/>
      <color rgb="FFFFFFFF"/>
      <name val="Calibri"/>
      <family val="2"/>
    </font>
    <font>
      <b/>
      <sz val="18"/>
      <color rgb="FFFFFFFF"/>
      <name val="Calibri"/>
      <family val="2"/>
    </font>
    <font>
      <vertAlign val="subscript"/>
      <sz val="11"/>
      <color theme="1"/>
      <name val="Calibri"/>
      <family val="2"/>
      <scheme val="minor"/>
    </font>
    <font>
      <vertAlign val="subscript"/>
      <sz val="11"/>
      <color theme="1" tint="0.499984740745262"/>
      <name val="Calibri"/>
      <family val="2"/>
      <scheme val="minor"/>
    </font>
    <font>
      <b/>
      <vertAlign val="subscript"/>
      <sz val="17"/>
      <color rgb="FFFFFFFF"/>
      <name val="Calibri"/>
      <family val="2"/>
    </font>
    <font>
      <b/>
      <sz val="17"/>
      <color rgb="FFFFFFFF"/>
      <name val="Calibri"/>
      <family val="2"/>
    </font>
    <font>
      <b/>
      <vertAlign val="subscript"/>
      <sz val="11"/>
      <color theme="1"/>
      <name val="Calibri"/>
      <family val="2"/>
      <scheme val="minor"/>
    </font>
    <font>
      <b/>
      <sz val="11"/>
      <color rgb="FFFFFFFF"/>
      <name val="Calibri"/>
      <family val="2"/>
    </font>
    <font>
      <u/>
      <sz val="11"/>
      <color theme="1"/>
      <name val="Calibri"/>
      <family val="2"/>
    </font>
  </fonts>
  <fills count="10">
    <fill>
      <patternFill patternType="none"/>
    </fill>
    <fill>
      <patternFill patternType="gray125"/>
    </fill>
    <fill>
      <patternFill patternType="solid">
        <fgColor rgb="FFDDEBF7"/>
      </patternFill>
    </fill>
    <fill>
      <patternFill patternType="solid">
        <fgColor rgb="FFE4DFEC"/>
      </patternFill>
    </fill>
    <fill>
      <patternFill patternType="solid">
        <fgColor rgb="FFEAF3E5"/>
      </patternFill>
    </fill>
    <fill>
      <patternFill patternType="solid">
        <fgColor rgb="FFD9EAF0"/>
      </patternFill>
    </fill>
    <fill>
      <patternFill patternType="solid">
        <fgColor rgb="FF0070C0"/>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3" tint="-0.249977111117893"/>
        <bgColor indexed="64"/>
      </patternFill>
    </fill>
  </fills>
  <borders count="2">
    <border>
      <left/>
      <right/>
      <top/>
      <bottom/>
      <diagonal/>
    </border>
    <border>
      <left/>
      <right/>
      <top/>
      <bottom style="thin">
        <color rgb="FFA9C5A0"/>
      </bottom>
      <diagonal/>
    </border>
  </borders>
  <cellStyleXfs count="1">
    <xf numFmtId="0" fontId="0" fillId="0" borderId="0"/>
  </cellStyleXfs>
  <cellXfs count="46">
    <xf numFmtId="0" fontId="0" fillId="0" borderId="0" xfId="0"/>
    <xf numFmtId="0" fontId="0" fillId="0" borderId="1" xfId="0" applyBorder="1"/>
    <xf numFmtId="0" fontId="5" fillId="0" borderId="0" xfId="0" applyFont="1"/>
    <xf numFmtId="2" fontId="0" fillId="0" borderId="0" xfId="0" applyNumberFormat="1"/>
    <xf numFmtId="164" fontId="8" fillId="4" borderId="1" xfId="0" applyNumberFormat="1" applyFont="1" applyFill="1" applyBorder="1"/>
    <xf numFmtId="2" fontId="5" fillId="5" borderId="1" xfId="0" applyNumberFormat="1" applyFont="1" applyFill="1" applyBorder="1"/>
    <xf numFmtId="0" fontId="4" fillId="0" borderId="0" xfId="0" applyFont="1"/>
    <xf numFmtId="0" fontId="0" fillId="0" borderId="0" xfId="0" applyAlignment="1">
      <alignment vertical="center"/>
    </xf>
    <xf numFmtId="0" fontId="7" fillId="0" borderId="0" xfId="0" applyFont="1" applyAlignment="1">
      <alignment vertical="center"/>
    </xf>
    <xf numFmtId="0" fontId="0" fillId="0" borderId="0" xfId="0" applyAlignment="1">
      <alignment vertical="center" wrapText="1"/>
    </xf>
    <xf numFmtId="164" fontId="0" fillId="0" borderId="0" xfId="0" applyNumberFormat="1" applyAlignment="1">
      <alignment vertical="center"/>
    </xf>
    <xf numFmtId="165" fontId="7" fillId="0" borderId="0" xfId="0" applyNumberFormat="1" applyFont="1" applyAlignment="1">
      <alignment vertical="center"/>
    </xf>
    <xf numFmtId="165" fontId="0" fillId="0" borderId="0" xfId="0" applyNumberFormat="1" applyAlignment="1">
      <alignment vertical="center"/>
    </xf>
    <xf numFmtId="0" fontId="2" fillId="7" borderId="0" xfId="0" applyFont="1" applyFill="1" applyAlignment="1">
      <alignment wrapText="1"/>
    </xf>
    <xf numFmtId="0" fontId="0" fillId="0" borderId="0" xfId="0" applyAlignment="1">
      <alignment vertical="top" wrapText="1"/>
    </xf>
    <xf numFmtId="0" fontId="0" fillId="0" borderId="0" xfId="0" applyFill="1"/>
    <xf numFmtId="3" fontId="3" fillId="2" borderId="1" xfId="0" applyNumberFormat="1" applyFont="1" applyFill="1" applyBorder="1" applyProtection="1">
      <protection locked="0"/>
    </xf>
    <xf numFmtId="0" fontId="0" fillId="0" borderId="0" xfId="0" applyProtection="1"/>
    <xf numFmtId="0" fontId="0" fillId="0" borderId="1" xfId="0" applyBorder="1" applyProtection="1"/>
    <xf numFmtId="2" fontId="5" fillId="3" borderId="1" xfId="0" applyNumberFormat="1" applyFont="1" applyFill="1" applyBorder="1" applyProtection="1"/>
    <xf numFmtId="0" fontId="0" fillId="0" borderId="0" xfId="0" applyAlignment="1" applyProtection="1">
      <alignment vertical="top" wrapText="1"/>
    </xf>
    <xf numFmtId="0" fontId="13" fillId="0" borderId="1" xfId="0" applyFont="1" applyBorder="1" applyProtection="1"/>
    <xf numFmtId="4" fontId="14" fillId="4" borderId="1" xfId="0" applyNumberFormat="1" applyFont="1" applyFill="1" applyBorder="1" applyProtection="1"/>
    <xf numFmtId="0" fontId="5" fillId="0" borderId="1" xfId="0" applyFont="1" applyBorder="1" applyProtection="1"/>
    <xf numFmtId="4" fontId="5" fillId="5" borderId="1" xfId="0" applyNumberFormat="1" applyFont="1" applyFill="1" applyBorder="1" applyProtection="1"/>
    <xf numFmtId="4" fontId="5" fillId="4" borderId="1" xfId="0" applyNumberFormat="1" applyFont="1" applyFill="1" applyBorder="1" applyProtection="1"/>
    <xf numFmtId="0" fontId="10" fillId="0" borderId="0" xfId="0" applyFont="1" applyProtection="1"/>
    <xf numFmtId="0" fontId="0" fillId="0" borderId="0" xfId="0" applyFont="1" applyAlignment="1" applyProtection="1">
      <alignment vertical="top" wrapText="1"/>
    </xf>
    <xf numFmtId="0" fontId="0" fillId="0" borderId="1" xfId="0" applyBorder="1" applyAlignment="1" applyProtection="1">
      <alignment wrapText="1"/>
    </xf>
    <xf numFmtId="0" fontId="11" fillId="0" borderId="0" xfId="0" applyFont="1" applyAlignment="1" applyProtection="1">
      <alignment wrapText="1"/>
    </xf>
    <xf numFmtId="0" fontId="0" fillId="0" borderId="0" xfId="0" applyProtection="1"/>
    <xf numFmtId="0" fontId="22" fillId="7" borderId="0" xfId="0" applyFont="1" applyFill="1" applyProtection="1"/>
    <xf numFmtId="0" fontId="16" fillId="6" borderId="0" xfId="0" applyFont="1" applyFill="1" applyAlignment="1" applyProtection="1">
      <alignment vertical="center" wrapText="1"/>
    </xf>
    <xf numFmtId="0" fontId="0" fillId="0" borderId="0" xfId="0" applyAlignment="1" applyProtection="1">
      <alignment wrapText="1"/>
    </xf>
    <xf numFmtId="0" fontId="0" fillId="8" borderId="0" xfId="0" applyFill="1" applyAlignment="1" applyProtection="1">
      <alignment vertical="top" wrapText="1"/>
    </xf>
    <xf numFmtId="0" fontId="2" fillId="9" borderId="0" xfId="0" applyFont="1" applyFill="1" applyProtection="1"/>
    <xf numFmtId="0" fontId="16" fillId="6" borderId="0" xfId="0" applyFont="1" applyFill="1" applyAlignment="1">
      <alignment horizontal="center" vertical="center"/>
    </xf>
    <xf numFmtId="0" fontId="0" fillId="0" borderId="0" xfId="0"/>
    <xf numFmtId="0" fontId="9" fillId="7" borderId="0" xfId="0" applyFont="1" applyFill="1"/>
    <xf numFmtId="0" fontId="0" fillId="8" borderId="0" xfId="0" applyFill="1" applyAlignment="1">
      <alignment vertical="top" wrapText="1"/>
    </xf>
    <xf numFmtId="0" fontId="0" fillId="0" borderId="0" xfId="0" applyFill="1" applyAlignment="1">
      <alignment vertical="top" wrapText="1"/>
    </xf>
    <xf numFmtId="0" fontId="0" fillId="0" borderId="0" xfId="0" applyFill="1"/>
    <xf numFmtId="0" fontId="9" fillId="0" borderId="0" xfId="0" applyFont="1" applyFill="1"/>
    <xf numFmtId="0" fontId="11" fillId="0" borderId="0" xfId="0" applyFont="1"/>
    <xf numFmtId="0" fontId="2" fillId="7" borderId="0" xfId="0" applyFont="1" applyFill="1"/>
    <xf numFmtId="0" fontId="20" fillId="6" borderId="0" xfId="0" applyFont="1" applyFill="1" applyAlignment="1">
      <alignmen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91440</xdr:colOff>
      <xdr:row>0</xdr:row>
      <xdr:rowOff>45720</xdr:rowOff>
    </xdr:from>
    <xdr:to>
      <xdr:col>5</xdr:col>
      <xdr:colOff>1036320</xdr:colOff>
      <xdr:row>0</xdr:row>
      <xdr:rowOff>990600</xdr:rowOff>
    </xdr:to>
    <xdr:pic>
      <xdr:nvPicPr>
        <xdr:cNvPr id="5" name="Grafik 4">
          <a:extLst>
            <a:ext uri="{FF2B5EF4-FFF2-40B4-BE49-F238E27FC236}">
              <a16:creationId xmlns:a16="http://schemas.microsoft.com/office/drawing/2014/main" id="{BE90335A-BB48-0F5D-81DE-55522A0116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1220" y="45720"/>
          <a:ext cx="944880" cy="944880"/>
        </a:xfrm>
        <a:prstGeom prst="rect">
          <a:avLst/>
        </a:prstGeom>
      </xdr:spPr>
    </xdr:pic>
    <xdr:clientData/>
  </xdr:twoCellAnchor>
  <xdr:twoCellAnchor editAs="oneCell">
    <xdr:from>
      <xdr:col>3</xdr:col>
      <xdr:colOff>3724275</xdr:colOff>
      <xdr:row>0</xdr:row>
      <xdr:rowOff>312420</xdr:rowOff>
    </xdr:from>
    <xdr:to>
      <xdr:col>5</xdr:col>
      <xdr:colOff>34290</xdr:colOff>
      <xdr:row>0</xdr:row>
      <xdr:rowOff>988695</xdr:rowOff>
    </xdr:to>
    <xdr:pic>
      <xdr:nvPicPr>
        <xdr:cNvPr id="7" name="Grafik 6">
          <a:extLst>
            <a:ext uri="{FF2B5EF4-FFF2-40B4-BE49-F238E27FC236}">
              <a16:creationId xmlns:a16="http://schemas.microsoft.com/office/drawing/2014/main" id="{A9CB4C19-E075-6763-F9B7-5052FD2DBCF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91600" y="312420"/>
          <a:ext cx="2739390" cy="676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showGridLines="0" tabSelected="1" zoomScaleNormal="100" workbookViewId="0">
      <selection activeCell="B5" sqref="B5"/>
    </sheetView>
  </sheetViews>
  <sheetFormatPr baseColWidth="10" defaultColWidth="8.85546875" defaultRowHeight="15" x14ac:dyDescent="0.25"/>
  <cols>
    <col min="1" max="1" width="42" style="17" customWidth="1"/>
    <col min="2" max="2" width="19" style="17" customWidth="1"/>
    <col min="3" max="3" width="18" style="17" customWidth="1"/>
    <col min="4" max="4" width="92.42578125" style="17" customWidth="1"/>
    <col min="5" max="5" width="4" style="17" customWidth="1"/>
    <col min="6" max="6" width="16" style="17" customWidth="1"/>
    <col min="7" max="16384" width="8.85546875" style="17"/>
  </cols>
  <sheetData>
    <row r="1" spans="1:6" ht="81.599999999999994" customHeight="1" x14ac:dyDescent="0.25">
      <c r="A1" s="32" t="s">
        <v>41</v>
      </c>
      <c r="B1" s="33"/>
      <c r="C1" s="33"/>
      <c r="D1" s="33"/>
      <c r="E1" s="33"/>
      <c r="F1" s="33"/>
    </row>
    <row r="2" spans="1:6" x14ac:dyDescent="0.25">
      <c r="A2" s="29" t="s">
        <v>50</v>
      </c>
      <c r="B2" s="30"/>
      <c r="C2" s="30"/>
      <c r="D2" s="30"/>
      <c r="E2" s="30"/>
      <c r="F2" s="30"/>
    </row>
    <row r="3" spans="1:6" x14ac:dyDescent="0.25">
      <c r="A3" s="17" t="s">
        <v>69</v>
      </c>
    </row>
    <row r="4" spans="1:6" x14ac:dyDescent="0.25">
      <c r="A4" s="31" t="s">
        <v>63</v>
      </c>
      <c r="B4" s="30"/>
      <c r="C4" s="30"/>
      <c r="D4" s="30"/>
      <c r="E4" s="30"/>
      <c r="F4" s="30"/>
    </row>
    <row r="5" spans="1:6" ht="48.75" customHeight="1" x14ac:dyDescent="0.25">
      <c r="A5" s="28" t="s">
        <v>43</v>
      </c>
      <c r="B5" s="16">
        <v>100000</v>
      </c>
      <c r="C5" s="18" t="s">
        <v>42</v>
      </c>
      <c r="D5" s="27" t="s">
        <v>68</v>
      </c>
    </row>
    <row r="7" spans="1:6" x14ac:dyDescent="0.25">
      <c r="A7" s="31" t="s">
        <v>62</v>
      </c>
      <c r="B7" s="30"/>
      <c r="C7" s="30"/>
      <c r="D7" s="30"/>
      <c r="E7" s="30"/>
      <c r="F7" s="30"/>
    </row>
    <row r="8" spans="1:6" ht="50.25" customHeight="1" x14ac:dyDescent="0.35">
      <c r="A8" s="18" t="s">
        <v>44</v>
      </c>
      <c r="B8" s="19">
        <f>Methodik!B15</f>
        <v>0.45</v>
      </c>
      <c r="C8" s="18" t="s">
        <v>46</v>
      </c>
      <c r="D8" s="20" t="s">
        <v>64</v>
      </c>
    </row>
    <row r="10" spans="1:6" x14ac:dyDescent="0.25">
      <c r="A10" s="31" t="s">
        <v>65</v>
      </c>
      <c r="B10" s="30"/>
      <c r="C10" s="30"/>
      <c r="D10" s="30"/>
      <c r="E10" s="30"/>
      <c r="F10" s="30"/>
    </row>
    <row r="11" spans="1:6" ht="18" x14ac:dyDescent="0.35">
      <c r="A11" s="21" t="s">
        <v>0</v>
      </c>
      <c r="B11" s="22">
        <f>B5*B8</f>
        <v>45000</v>
      </c>
      <c r="C11" s="21" t="s">
        <v>47</v>
      </c>
    </row>
    <row r="12" spans="1:6" ht="18" x14ac:dyDescent="0.35">
      <c r="A12" s="23" t="s">
        <v>0</v>
      </c>
      <c r="B12" s="24">
        <f>B11/1000</f>
        <v>45</v>
      </c>
      <c r="C12" s="18" t="s">
        <v>45</v>
      </c>
      <c r="D12" s="17" t="s">
        <v>66</v>
      </c>
    </row>
    <row r="13" spans="1:6" x14ac:dyDescent="0.25">
      <c r="A13" s="18"/>
      <c r="B13" s="25"/>
      <c r="C13" s="18"/>
    </row>
    <row r="15" spans="1:6" x14ac:dyDescent="0.25">
      <c r="A15" s="35" t="s">
        <v>1</v>
      </c>
      <c r="B15" s="30"/>
      <c r="C15" s="30"/>
      <c r="D15" s="30"/>
      <c r="E15" s="30"/>
      <c r="F15" s="30"/>
    </row>
    <row r="16" spans="1:6" ht="127.5" customHeight="1" x14ac:dyDescent="0.25">
      <c r="A16" s="34" t="s">
        <v>67</v>
      </c>
      <c r="B16" s="30"/>
      <c r="C16" s="30"/>
      <c r="D16" s="30"/>
      <c r="E16" s="30"/>
      <c r="F16" s="30"/>
    </row>
    <row r="18" spans="1:2" ht="18" x14ac:dyDescent="0.35">
      <c r="A18" s="26" t="s">
        <v>2</v>
      </c>
      <c r="B18" s="26" t="s">
        <v>51</v>
      </c>
    </row>
  </sheetData>
  <sheetProtection algorithmName="SHA-512" hashValue="JyZ1a8gcozsHCXOLNL6XeD/L790UmPM7NIJYaQ5gfUC9Ug1MGZfskyGbPU8/j1deAz/vw3JxNv4t3SL5Ss98Ig==" saltValue="38xCNlC18jf0LAy8lCNMZA==" spinCount="100000" sheet="1" objects="1" scenarios="1"/>
  <mergeCells count="7">
    <mergeCell ref="A2:F2"/>
    <mergeCell ref="A10:F10"/>
    <mergeCell ref="A1:F1"/>
    <mergeCell ref="A7:F7"/>
    <mergeCell ref="A16:F16"/>
    <mergeCell ref="A4:F4"/>
    <mergeCell ref="A15:F15"/>
  </mergeCells>
  <dataValidations count="1">
    <dataValidation type="decimal" operator="greaterThanOrEqual" showErrorMessage="1" error="Bitte eine Energiemenge größer oder gleich 0 eingeben." sqref="B5" xr:uid="{00000000-0002-0000-0000-000000000000}">
      <formula1>0</formula1>
    </dataValidation>
  </dataValidations>
  <pageMargins left="0.75" right="0.75" top="1" bottom="1" header="0.5" footer="0.5"/>
  <pageSetup scale="63" orientation="landscape" r:id="rId1"/>
  <headerFooter>
    <oddFooter>&amp;LTAB-10990/11.26</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2"/>
  <sheetViews>
    <sheetView showGridLines="0" zoomScaleNormal="100" workbookViewId="0">
      <selection activeCell="B23" sqref="B23"/>
    </sheetView>
  </sheetViews>
  <sheetFormatPr baseColWidth="10" defaultColWidth="8.85546875" defaultRowHeight="15" x14ac:dyDescent="0.25"/>
  <cols>
    <col min="1" max="1" width="35" customWidth="1"/>
    <col min="2" max="6" width="20" customWidth="1"/>
  </cols>
  <sheetData>
    <row r="1" spans="1:6" ht="15" customHeight="1" x14ac:dyDescent="0.25">
      <c r="A1" s="36" t="s">
        <v>49</v>
      </c>
      <c r="B1" s="37"/>
      <c r="C1" s="37"/>
      <c r="D1" s="37"/>
      <c r="E1" s="37"/>
      <c r="F1" s="37"/>
    </row>
    <row r="2" spans="1:6" x14ac:dyDescent="0.25">
      <c r="A2" s="37"/>
      <c r="B2" s="37"/>
      <c r="C2" s="37"/>
      <c r="D2" s="37"/>
      <c r="E2" s="37"/>
      <c r="F2" s="37"/>
    </row>
    <row r="4" spans="1:6" ht="15.6" customHeight="1" x14ac:dyDescent="0.25">
      <c r="A4" s="38" t="s">
        <v>3</v>
      </c>
      <c r="B4" s="37"/>
      <c r="C4" s="37"/>
      <c r="D4" s="37"/>
      <c r="E4" s="37"/>
      <c r="F4" s="37"/>
    </row>
    <row r="5" spans="1:6" ht="78.75" customHeight="1" x14ac:dyDescent="0.25">
      <c r="A5" s="39" t="s">
        <v>59</v>
      </c>
      <c r="B5" s="37"/>
      <c r="C5" s="37"/>
      <c r="D5" s="37"/>
      <c r="E5" s="37"/>
      <c r="F5" s="37"/>
    </row>
    <row r="7" spans="1:6" ht="15.6" customHeight="1" x14ac:dyDescent="0.25">
      <c r="A7" s="38" t="s">
        <v>4</v>
      </c>
      <c r="B7" s="37"/>
      <c r="C7" s="37"/>
      <c r="D7" s="37"/>
      <c r="E7" s="37"/>
      <c r="F7" s="37"/>
    </row>
    <row r="8" spans="1:6" ht="68.099999999999994" customHeight="1" x14ac:dyDescent="0.25">
      <c r="A8" s="39" t="s">
        <v>60</v>
      </c>
      <c r="B8" s="37"/>
      <c r="C8" s="37"/>
      <c r="D8" s="37"/>
      <c r="E8" s="37"/>
      <c r="F8" s="37"/>
    </row>
    <row r="10" spans="1:6" ht="15.6" customHeight="1" x14ac:dyDescent="0.25">
      <c r="A10" s="38" t="s">
        <v>40</v>
      </c>
      <c r="B10" s="37"/>
      <c r="C10" s="37"/>
      <c r="D10" s="37"/>
      <c r="E10" s="37"/>
      <c r="F10" s="37"/>
    </row>
    <row r="11" spans="1:6" ht="68.099999999999994" customHeight="1" x14ac:dyDescent="0.25">
      <c r="A11" s="39" t="s">
        <v>61</v>
      </c>
      <c r="B11" s="37"/>
      <c r="C11" s="37"/>
      <c r="D11" s="37"/>
      <c r="E11" s="37"/>
      <c r="F11" s="37"/>
    </row>
    <row r="13" spans="1:6" ht="15.6" customHeight="1" x14ac:dyDescent="0.25">
      <c r="A13" s="42"/>
      <c r="B13" s="41"/>
      <c r="C13" s="41"/>
      <c r="D13" s="41"/>
      <c r="E13" s="41"/>
      <c r="F13" s="41"/>
    </row>
    <row r="14" spans="1:6" ht="68.099999999999994" customHeight="1" x14ac:dyDescent="0.25">
      <c r="A14" s="40"/>
      <c r="B14" s="41"/>
      <c r="C14" s="41"/>
      <c r="D14" s="41"/>
      <c r="E14" s="41"/>
      <c r="F14" s="41"/>
    </row>
    <row r="15" spans="1:6" x14ac:dyDescent="0.25">
      <c r="A15" s="41"/>
      <c r="B15" s="41"/>
      <c r="C15" s="41"/>
      <c r="D15" s="41"/>
      <c r="E15" s="41"/>
      <c r="F15" s="41"/>
    </row>
    <row r="16" spans="1:6" x14ac:dyDescent="0.25">
      <c r="A16" s="41"/>
      <c r="B16" s="41"/>
      <c r="C16" s="41"/>
      <c r="D16" s="41"/>
      <c r="E16" s="41"/>
      <c r="F16" s="41"/>
    </row>
    <row r="17" spans="1:6" x14ac:dyDescent="0.25">
      <c r="A17" s="15"/>
      <c r="B17" s="15"/>
      <c r="C17" s="15"/>
      <c r="D17" s="15"/>
      <c r="E17" s="15"/>
      <c r="F17" s="15"/>
    </row>
    <row r="19" spans="1:6" x14ac:dyDescent="0.25">
      <c r="A19" s="14"/>
      <c r="B19" s="14"/>
      <c r="C19" s="14"/>
      <c r="D19" s="14"/>
      <c r="E19" s="14"/>
      <c r="F19" s="14"/>
    </row>
    <row r="20" spans="1:6" x14ac:dyDescent="0.25">
      <c r="A20" s="14"/>
      <c r="B20" s="14"/>
      <c r="C20" s="14"/>
      <c r="D20" s="14"/>
      <c r="E20" s="14"/>
      <c r="F20" s="14"/>
    </row>
    <row r="21" spans="1:6" x14ac:dyDescent="0.25">
      <c r="A21" s="14"/>
      <c r="B21" s="14"/>
      <c r="C21" s="14"/>
      <c r="D21" s="14"/>
      <c r="E21" s="14"/>
      <c r="F21" s="14"/>
    </row>
    <row r="22" spans="1:6" x14ac:dyDescent="0.25">
      <c r="A22" s="14"/>
      <c r="B22" s="14"/>
      <c r="C22" s="14"/>
      <c r="D22" s="14"/>
      <c r="E22" s="14"/>
      <c r="F22" s="14"/>
    </row>
  </sheetData>
  <sheetProtection algorithmName="SHA-512" hashValue="XyZLFCjY9Wt3RwgKflL0y+YX5Ke3ZliDhP0nEjqBKLa3k/Yjqnsek4+EpUHDeM35fgvuHP1oS2EIsrLdC5KhGA==" saltValue="gKULxEISYMfj1DgDpWlZ1w==" spinCount="100000" sheet="1" objects="1" scenarios="1"/>
  <mergeCells count="9">
    <mergeCell ref="A1:F2"/>
    <mergeCell ref="A7:F7"/>
    <mergeCell ref="A4:F4"/>
    <mergeCell ref="A8:F8"/>
    <mergeCell ref="A14:F16"/>
    <mergeCell ref="A11:F11"/>
    <mergeCell ref="A5:F5"/>
    <mergeCell ref="A13:F13"/>
    <mergeCell ref="A10:F10"/>
  </mergeCells>
  <pageMargins left="0.75" right="0.75" top="1" bottom="1" header="0.5" footer="0.5"/>
  <pageSetup scale="90" orientation="landscape" r:id="rId1"/>
  <headerFooter>
    <oddFooter>&amp;LTAB-10990/11.26</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0"/>
  <sheetViews>
    <sheetView showGridLines="0" zoomScaleNormal="100" workbookViewId="0">
      <selection activeCell="B7" sqref="B7"/>
    </sheetView>
  </sheetViews>
  <sheetFormatPr baseColWidth="10" defaultColWidth="8.85546875" defaultRowHeight="15" x14ac:dyDescent="0.25"/>
  <cols>
    <col min="1" max="1" width="55.140625" customWidth="1"/>
    <col min="2" max="2" width="16" customWidth="1"/>
    <col min="3" max="3" width="17" customWidth="1"/>
    <col min="4" max="4" width="48" customWidth="1"/>
    <col min="5" max="5" width="42" customWidth="1"/>
    <col min="6" max="6" width="18" customWidth="1"/>
  </cols>
  <sheetData>
    <row r="1" spans="1:6" ht="33.950000000000003" customHeight="1" x14ac:dyDescent="0.25">
      <c r="A1" s="45" t="s">
        <v>48</v>
      </c>
      <c r="B1" s="37"/>
      <c r="C1" s="37"/>
      <c r="D1" s="37"/>
      <c r="E1" s="37"/>
      <c r="F1" s="37"/>
    </row>
    <row r="2" spans="1:6" x14ac:dyDescent="0.25">
      <c r="A2" s="43" t="s">
        <v>37</v>
      </c>
      <c r="B2" s="37"/>
      <c r="C2" s="37"/>
      <c r="D2" s="37"/>
      <c r="E2" s="37"/>
      <c r="F2" s="37"/>
    </row>
    <row r="4" spans="1:6" x14ac:dyDescent="0.25">
      <c r="A4" s="13" t="s">
        <v>5</v>
      </c>
      <c r="B4" s="13" t="s">
        <v>6</v>
      </c>
      <c r="C4" s="13" t="s">
        <v>7</v>
      </c>
      <c r="D4" s="13" t="s">
        <v>8</v>
      </c>
      <c r="E4" s="13" t="s">
        <v>9</v>
      </c>
      <c r="F4" s="13" t="s">
        <v>10</v>
      </c>
    </row>
    <row r="5" spans="1:6" ht="65.099999999999994" customHeight="1" x14ac:dyDescent="0.25">
      <c r="A5" s="7" t="s">
        <v>11</v>
      </c>
      <c r="B5" s="8">
        <v>25</v>
      </c>
      <c r="C5" s="7" t="s">
        <v>12</v>
      </c>
      <c r="D5" s="9" t="s">
        <v>13</v>
      </c>
      <c r="E5" s="9" t="s">
        <v>38</v>
      </c>
      <c r="F5" s="3">
        <f>100/B5</f>
        <v>4</v>
      </c>
    </row>
    <row r="6" spans="1:6" ht="65.099999999999994" customHeight="1" x14ac:dyDescent="0.25">
      <c r="A6" s="7" t="s">
        <v>14</v>
      </c>
      <c r="B6" s="8">
        <v>160</v>
      </c>
      <c r="C6" s="7" t="s">
        <v>56</v>
      </c>
      <c r="D6" s="9" t="s">
        <v>15</v>
      </c>
      <c r="E6" s="9" t="s">
        <v>38</v>
      </c>
      <c r="F6" s="10">
        <f>B6/1000</f>
        <v>0.16</v>
      </c>
    </row>
    <row r="7" spans="1:6" ht="65.099999999999994" customHeight="1" x14ac:dyDescent="0.25">
      <c r="A7" s="9" t="s">
        <v>16</v>
      </c>
      <c r="B7" s="8">
        <v>100</v>
      </c>
      <c r="C7" s="7" t="s">
        <v>57</v>
      </c>
      <c r="D7" s="9" t="s">
        <v>17</v>
      </c>
      <c r="E7" s="9" t="s">
        <v>58</v>
      </c>
      <c r="F7" s="10">
        <f>B7/1000</f>
        <v>0.1</v>
      </c>
    </row>
    <row r="8" spans="1:6" ht="65.099999999999994" customHeight="1" x14ac:dyDescent="0.25">
      <c r="A8" s="7" t="s">
        <v>18</v>
      </c>
      <c r="B8" s="11">
        <v>0.15</v>
      </c>
      <c r="C8" s="7" t="s">
        <v>19</v>
      </c>
      <c r="D8" s="9" t="s">
        <v>20</v>
      </c>
      <c r="E8" s="9" t="s">
        <v>39</v>
      </c>
      <c r="F8" s="12">
        <f>1-B8</f>
        <v>0.85</v>
      </c>
    </row>
    <row r="9" spans="1:6" x14ac:dyDescent="0.25">
      <c r="A9" s="44" t="s">
        <v>21</v>
      </c>
      <c r="B9" s="37"/>
      <c r="C9" s="37"/>
      <c r="D9" s="37"/>
      <c r="E9" s="37"/>
      <c r="F9" s="37"/>
    </row>
    <row r="10" spans="1:6" x14ac:dyDescent="0.25">
      <c r="A10" s="1" t="s">
        <v>22</v>
      </c>
      <c r="B10" s="4">
        <f>100/B5</f>
        <v>4</v>
      </c>
      <c r="C10" s="1" t="s">
        <v>23</v>
      </c>
    </row>
    <row r="11" spans="1:6" ht="18" x14ac:dyDescent="0.35">
      <c r="A11" s="1" t="s">
        <v>24</v>
      </c>
      <c r="B11" s="4">
        <f>B10*B6/1000</f>
        <v>0.64</v>
      </c>
      <c r="C11" s="1" t="s">
        <v>52</v>
      </c>
    </row>
    <row r="12" spans="1:6" ht="18" x14ac:dyDescent="0.35">
      <c r="A12" s="1" t="s">
        <v>25</v>
      </c>
      <c r="B12" s="4">
        <f>B7/1000</f>
        <v>0.1</v>
      </c>
      <c r="C12" s="1" t="s">
        <v>52</v>
      </c>
    </row>
    <row r="13" spans="1:6" ht="18" x14ac:dyDescent="0.35">
      <c r="A13" s="1" t="s">
        <v>53</v>
      </c>
      <c r="B13" s="4">
        <f>B11-B12</f>
        <v>0.54</v>
      </c>
      <c r="C13" s="1" t="s">
        <v>52</v>
      </c>
    </row>
    <row r="14" spans="1:6" ht="18" x14ac:dyDescent="0.35">
      <c r="A14" s="1" t="s">
        <v>26</v>
      </c>
      <c r="B14" s="4">
        <f>B13*(1-B8)</f>
        <v>0.45900000000000002</v>
      </c>
      <c r="C14" s="1" t="s">
        <v>52</v>
      </c>
    </row>
    <row r="15" spans="1:6" ht="18" x14ac:dyDescent="0.35">
      <c r="A15" s="1" t="s">
        <v>54</v>
      </c>
      <c r="B15" s="5">
        <f>ROUNDDOWN(B14,2)</f>
        <v>0.45</v>
      </c>
      <c r="C15" s="1" t="s">
        <v>52</v>
      </c>
    </row>
    <row r="17" spans="1:6" x14ac:dyDescent="0.25">
      <c r="A17" s="44" t="s">
        <v>27</v>
      </c>
      <c r="B17" s="37"/>
      <c r="C17" s="37"/>
      <c r="D17" s="37"/>
      <c r="E17" s="37"/>
      <c r="F17" s="37"/>
    </row>
    <row r="18" spans="1:6" ht="76.5" customHeight="1" x14ac:dyDescent="0.25">
      <c r="A18" s="39" t="s">
        <v>55</v>
      </c>
      <c r="B18" s="37"/>
      <c r="C18" s="37"/>
      <c r="D18" s="37"/>
      <c r="E18" s="37"/>
      <c r="F18" s="37"/>
    </row>
    <row r="20" spans="1:6" x14ac:dyDescent="0.25">
      <c r="A20" s="2" t="s">
        <v>28</v>
      </c>
    </row>
    <row r="21" spans="1:6" x14ac:dyDescent="0.25">
      <c r="A21" s="6" t="s">
        <v>29</v>
      </c>
    </row>
    <row r="22" spans="1:6" x14ac:dyDescent="0.25">
      <c r="A22" s="6" t="s">
        <v>30</v>
      </c>
    </row>
    <row r="23" spans="1:6" x14ac:dyDescent="0.25">
      <c r="A23" s="6" t="s">
        <v>31</v>
      </c>
    </row>
    <row r="24" spans="1:6" x14ac:dyDescent="0.25">
      <c r="A24" s="6" t="s">
        <v>32</v>
      </c>
    </row>
    <row r="25" spans="1:6" x14ac:dyDescent="0.25">
      <c r="A25" s="6" t="s">
        <v>33</v>
      </c>
    </row>
    <row r="26" spans="1:6" x14ac:dyDescent="0.25">
      <c r="A26" s="6" t="s">
        <v>34</v>
      </c>
    </row>
    <row r="27" spans="1:6" x14ac:dyDescent="0.25">
      <c r="A27" s="6" t="s">
        <v>35</v>
      </c>
    </row>
    <row r="28" spans="1:6" x14ac:dyDescent="0.25">
      <c r="A28" s="6" t="s">
        <v>36</v>
      </c>
    </row>
    <row r="29" spans="1:6" x14ac:dyDescent="0.25">
      <c r="A29" s="6" t="s">
        <v>31</v>
      </c>
    </row>
    <row r="30" spans="1:6" x14ac:dyDescent="0.25">
      <c r="A30" s="6" t="s">
        <v>32</v>
      </c>
    </row>
  </sheetData>
  <sheetProtection algorithmName="SHA-512" hashValue="48itz5DHzjCIo7nZUdaNsA3ahzovsSb2uvarYWNZMLEWesPZimraSSkCRn+t/cGML0y3D/n+gJ97Y0v7j5/eaQ==" saltValue="tIIuaHT9rkFLd74v3TDp6Q==" spinCount="100000" sheet="1" objects="1" scenarios="1"/>
  <mergeCells count="5">
    <mergeCell ref="A2:F2"/>
    <mergeCell ref="A9:F9"/>
    <mergeCell ref="A1:F1"/>
    <mergeCell ref="A17:F17"/>
    <mergeCell ref="A18:F18"/>
  </mergeCells>
  <pageMargins left="0.75" right="0.75" top="1" bottom="1" header="0.5" footer="0.5"/>
  <pageSetup scale="62" fitToHeight="0" orientation="landscape" r:id="rId1"/>
  <headerFooter>
    <oddFooter>&amp;LTAB-10990/11.26</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CO2-Rechner</vt:lpstr>
      <vt:lpstr>Anwendungshinweise</vt:lpstr>
      <vt:lpstr>Methodik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nachhaltige Mobilität CO2-Berechnung MEI</dc:title>
  <dc:subject/>
  <dc:creator>ThEGA</dc:creator>
  <cp:keywords/>
  <dc:description/>
  <cp:lastModifiedBy>Lisa Ressel</cp:lastModifiedBy>
  <cp:revision/>
  <cp:lastPrinted>2026-11-06T05:49:32Z</cp:lastPrinted>
  <dcterms:created xsi:type="dcterms:W3CDTF">2026-11-02T08:39:40Z</dcterms:created>
  <dcterms:modified xsi:type="dcterms:W3CDTF">2026-11-06T05:52:56Z</dcterms:modified>
  <cp:category/>
  <cp:contentStatus/>
</cp:coreProperties>
</file>