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N:\AIU\16 Umwelt\Programme\ENL\2_Programmspez_Schreiben_Formulare\04 Abruf\ELER FP 23-27\Portal-Links\"/>
    </mc:Choice>
  </mc:AlternateContent>
  <xr:revisionPtr revIDLastSave="0" documentId="8_{0490ECD3-41F1-4FED-A105-97F9B426B5F1}" xr6:coauthVersionLast="47" xr6:coauthVersionMax="47" xr10:uidLastSave="{00000000-0000-0000-0000-000000000000}"/>
  <bookViews>
    <workbookView xWindow="28680" yWindow="-120" windowWidth="29040" windowHeight="15720" tabRatio="410" xr2:uid="{00000000-000D-0000-FFFF-FFFF00000000}"/>
  </bookViews>
  <sheets>
    <sheet name="Abrech.eintägiger Dienstfahrten" sheetId="5" r:id="rId1"/>
    <sheet name="Hinweise zum Ausfüllen" sheetId="4" state="hidden" r:id="rId2"/>
  </sheets>
  <definedNames>
    <definedName name="_xlnm.Print_Titles" localSheetId="0">'Abrech.eintägiger Dienstfahrten'!$4:$11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5" l="1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5" i="5"/>
  <c r="O14" i="5"/>
  <c r="O16" i="5"/>
  <c r="L14" i="5"/>
  <c r="M14" i="5" s="1"/>
  <c r="Q14" i="5" l="1"/>
  <c r="L51" i="5"/>
  <c r="M51" i="5" s="1"/>
  <c r="L50" i="5"/>
  <c r="M50" i="5" s="1"/>
  <c r="L49" i="5"/>
  <c r="M49" i="5" s="1"/>
  <c r="L48" i="5"/>
  <c r="M48" i="5" s="1"/>
  <c r="L47" i="5"/>
  <c r="M47" i="5" s="1"/>
  <c r="L46" i="5"/>
  <c r="M46" i="5" s="1"/>
  <c r="L45" i="5"/>
  <c r="M45" i="5" s="1"/>
  <c r="L44" i="5"/>
  <c r="M44" i="5" s="1"/>
  <c r="L43" i="5"/>
  <c r="M43" i="5" s="1"/>
  <c r="L42" i="5"/>
  <c r="M42" i="5" s="1"/>
  <c r="L41" i="5"/>
  <c r="M41" i="5" s="1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L33" i="5"/>
  <c r="L32" i="5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M34" i="5" l="1"/>
  <c r="Q34" i="5" s="1"/>
  <c r="M33" i="5"/>
  <c r="Q33" i="5" s="1"/>
  <c r="M32" i="5"/>
  <c r="Q32" i="5" s="1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P13" i="5"/>
  <c r="K53" i="5" l="1"/>
  <c r="O53" i="5"/>
  <c r="M53" i="5"/>
  <c r="Q13" i="5"/>
  <c r="O13" i="5"/>
  <c r="L13" i="5"/>
  <c r="Q53" i="5" l="1"/>
  <c r="N59" i="5" s="1"/>
  <c r="M13" i="5"/>
  <c r="Q12" i="5"/>
  <c r="A55" i="5" l="1"/>
</calcChain>
</file>

<file path=xl/sharedStrings.xml><?xml version="1.0" encoding="utf-8"?>
<sst xmlns="http://schemas.openxmlformats.org/spreadsheetml/2006/main" count="163" uniqueCount="77">
  <si>
    <t>Zuwendungsempfänger</t>
  </si>
  <si>
    <t>Vorhabens-Nr.</t>
  </si>
  <si>
    <t>7.1</t>
  </si>
  <si>
    <t>7.2</t>
  </si>
  <si>
    <t>lfd. Nr.</t>
  </si>
  <si>
    <t>Uhrzeit</t>
  </si>
  <si>
    <t>förderf. Fahrtkosten</t>
  </si>
  <si>
    <t>-</t>
  </si>
  <si>
    <t>Beginn</t>
  </si>
  <si>
    <t>Ende</t>
  </si>
  <si>
    <t>Abreiseort</t>
  </si>
  <si>
    <t>Reiseziel</t>
  </si>
  <si>
    <t>Reisezweck</t>
  </si>
  <si>
    <t>gefahrene
 km</t>
  </si>
  <si>
    <t>Spalte 2</t>
  </si>
  <si>
    <t>Reisedatum</t>
  </si>
  <si>
    <t>Spalte 3</t>
  </si>
  <si>
    <t>Spalte 4</t>
  </si>
  <si>
    <t>Spalte 5</t>
  </si>
  <si>
    <t>Spalte 6</t>
  </si>
  <si>
    <t>Spalte 9</t>
  </si>
  <si>
    <t>Spalte 10</t>
  </si>
  <si>
    <t>Spalte 11</t>
  </si>
  <si>
    <t>Spalte 12</t>
  </si>
  <si>
    <t>Spalte 13</t>
  </si>
  <si>
    <t>Spalte 14</t>
  </si>
  <si>
    <t>Spalte 15</t>
  </si>
  <si>
    <t>Spalte 16</t>
  </si>
  <si>
    <t>Spalte 17</t>
  </si>
  <si>
    <t>Spalte 18</t>
  </si>
  <si>
    <t>Auswahl ist zwingend vorzunehmen</t>
  </si>
  <si>
    <t>Spalte 7.1</t>
  </si>
  <si>
    <t>Spalte 7.2</t>
  </si>
  <si>
    <t>Spalte 8.1</t>
  </si>
  <si>
    <t>Spalte 8.2</t>
  </si>
  <si>
    <t>km-Stand zu Beginn der Diesntreise</t>
  </si>
  <si>
    <t>Uhrzeit zu Beginn der Dienstreise</t>
  </si>
  <si>
    <t>Uhrzeit zum Ende der Dienstreise</t>
  </si>
  <si>
    <t>km-Stand zum Ende der Diesntreise</t>
  </si>
  <si>
    <t>gefahrene km</t>
  </si>
  <si>
    <t>förderfähige Fahrtkosten</t>
  </si>
  <si>
    <t>Berechnung Spalte 8.2 - Spalte 8.1</t>
  </si>
  <si>
    <t>Auswahl Fahrt mit:
Privat-Kfz oder Dienst-KfZ</t>
  </si>
  <si>
    <t>in Abhängigkeit der Auswahl in Spalte 3; 
Auswahl "Privat-KfZ" - Berechnung Spalte 9 * km-Pauschale; 
Auswahl "Dienst-KfZ" - Berechnung Spalte 9 * 0,12 €/km</t>
  </si>
  <si>
    <t>Auswahl "Ja" - Verpflegungsmehraufwend. werden bereits im Rahmen des ENL-Vorhaben gefördert (bspw. separate Rechnungen über die Verpflegung der Teilnehmer);
Auswahl "Nein" - Verpflegungsmehraufwend. werden nicht im Rahmen des ENL-Vorhaben separat gefördert</t>
  </si>
  <si>
    <t>Abfrage, ob Verpflegung separat über ENL gefördert wird</t>
  </si>
  <si>
    <t>Mehraufwendungen für Verpfle-gung bei Diestreisen</t>
  </si>
  <si>
    <t>Verpflegungsmehraufwendungen i.H.v. 12,00 € werden nur gewährt, wenn die Differenz der Spalten 7.2 und 7.1 mindestens 14 Stunden beträgt und in Spalte 11 "Nein" ausgewählt wurde</t>
  </si>
  <si>
    <t>Nebenkosten</t>
  </si>
  <si>
    <t>Parkgebühren und/oder ggf. (Weiter)Fahrt mit öffentlichen Verkehrsmitteln (Starßenbahn, Stadtbus)</t>
  </si>
  <si>
    <t>Berechnung Spalte 10 + Spalte 12 + Spalte 13</t>
  </si>
  <si>
    <t>Eintragung ist zwingend vorzunehmen, wenn keine Eintragung erfolgte, ist eine Weiterberechnung nicht möglich</t>
  </si>
  <si>
    <t>Gesamtkosten je Dienstfahrt</t>
  </si>
  <si>
    <t>Eintragung ist zwingend vorzunehmen, wenn keine Eintragung erfolgt ist eine Weiterberechnung nicht möglich</t>
  </si>
  <si>
    <t>Verpflegung bereits gefördert?</t>
  </si>
  <si>
    <t>Start</t>
  </si>
  <si>
    <t>Privat
Gesamt:</t>
  </si>
  <si>
    <t>km-Stand</t>
  </si>
  <si>
    <r>
      <t xml:space="preserve">Nebenkosten
</t>
    </r>
    <r>
      <rPr>
        <sz val="7"/>
        <color theme="1"/>
        <rFont val="Arial"/>
        <family val="2"/>
      </rPr>
      <t>(sind zu belegen, 
z.B. Parkschein)</t>
    </r>
  </si>
  <si>
    <r>
      <t>Tagegeld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(für Verpflegungs-mehraufwend. 
ab 14 Std..)</t>
    </r>
  </si>
  <si>
    <t>Reiseroute</t>
  </si>
  <si>
    <t>6.1</t>
  </si>
  <si>
    <t>6.2</t>
  </si>
  <si>
    <r>
      <t xml:space="preserve">förderfähige Kosten
</t>
    </r>
    <r>
      <rPr>
        <sz val="7"/>
        <color theme="1"/>
        <rFont val="Arial"/>
        <family val="2"/>
      </rPr>
      <t>(9 + 11 + 12)</t>
    </r>
  </si>
  <si>
    <r>
      <t xml:space="preserve">Kfz
</t>
    </r>
    <r>
      <rPr>
        <sz val="8"/>
        <color theme="1"/>
        <rFont val="Arial"/>
        <family val="2"/>
      </rPr>
      <t>Privat / Dienst</t>
    </r>
  </si>
  <si>
    <t xml:space="preserve">Abrechnung für eintägige Dienstfahrten mit Kfz </t>
  </si>
  <si>
    <t>Privat-KfZ
mit 0,20 €/km:</t>
  </si>
  <si>
    <t>Privat-KfZ
mit 0,38 €/km:</t>
  </si>
  <si>
    <t>Summen kumulativ:</t>
  </si>
  <si>
    <t>Mitarbeiter*in</t>
  </si>
  <si>
    <t xml:space="preserve">Zusammenfassung der Ausgaben für Dienstfahrten je Kfz-Art (Dienst- und / oder Privat-KfZ) </t>
  </si>
  <si>
    <r>
      <rPr>
        <b/>
        <sz val="8"/>
        <color theme="1"/>
        <rFont val="Arial"/>
        <family val="2"/>
      </rPr>
      <t>Gültig für Dienstfahrten mit Privat- oder Dienst-KfZ (ohne Zweirad-KfZ).</t>
    </r>
    <r>
      <rPr>
        <sz val="8"/>
        <color theme="1"/>
        <rFont val="Arial"/>
        <family val="2"/>
      </rPr>
      <t xml:space="preserve"> Das</t>
    </r>
    <r>
      <rPr>
        <b/>
        <sz val="8"/>
        <color theme="1"/>
        <rFont val="Arial"/>
        <family val="2"/>
      </rPr>
      <t xml:space="preserve"> früheste Datum</t>
    </r>
    <r>
      <rPr>
        <sz val="8"/>
        <color theme="1"/>
        <rFont val="Arial"/>
        <family val="2"/>
      </rPr>
      <t xml:space="preserve"> gilt als</t>
    </r>
    <r>
      <rPr>
        <b/>
        <sz val="8"/>
        <color theme="1"/>
        <rFont val="Arial"/>
        <family val="2"/>
      </rPr>
      <t xml:space="preserve"> Bestelldatum</t>
    </r>
    <r>
      <rPr>
        <sz val="8"/>
        <color theme="1"/>
        <rFont val="Arial"/>
        <family val="2"/>
      </rPr>
      <t xml:space="preserve"> sämtlicher aufgeführter Dienstfahrten in dem Formular und ist in das Feld </t>
    </r>
    <r>
      <rPr>
        <u/>
        <sz val="8"/>
        <color theme="1"/>
        <rFont val="Arial"/>
        <family val="2"/>
      </rPr>
      <t>"Bestelldatum" der Portalanwendung</t>
    </r>
    <r>
      <rPr>
        <sz val="8"/>
        <color theme="1"/>
        <rFont val="Arial"/>
        <family val="2"/>
      </rPr>
      <t xml:space="preserve"> zu übernehmen, Ausnahme, einzelne Fahrten wurden vorab genehmigt, dann gilt dieses Datum (Unterlagen hierzu, bspw. interne Genehmigung, bitte beilegen).</t>
    </r>
  </si>
  <si>
    <r>
      <rPr>
        <b/>
        <sz val="9"/>
        <color theme="1"/>
        <rFont val="Arial"/>
        <family val="2"/>
      </rPr>
      <t>Gesamtbetrag aus Spalte 13 als Übertrag in die Portalanwendung</t>
    </r>
    <r>
      <rPr>
        <b/>
        <sz val="8"/>
        <color theme="1"/>
        <rFont val="Arial"/>
        <family val="2"/>
      </rPr>
      <t xml:space="preserve"> </t>
    </r>
    <r>
      <rPr>
        <u/>
        <sz val="8"/>
        <color theme="1"/>
        <rFont val="Arial"/>
        <family val="2"/>
      </rPr>
      <t>(Hinweis: Die Überweisung(en) für Fahrten mit Privat-KfZ an den Mitarbeiter ist/sind erfolgt. Der/Die Nachweis(e) ist/sind unter der Abrufposition in der Portalanwendung beigelegt)</t>
    </r>
    <r>
      <rPr>
        <b/>
        <sz val="8"/>
        <color theme="1"/>
        <rFont val="Arial"/>
        <family val="2"/>
      </rPr>
      <t>:</t>
    </r>
  </si>
  <si>
    <t>Datum</t>
  </si>
  <si>
    <t>Dienst-KfZ
mit 0,16 €/km:</t>
  </si>
  <si>
    <t>Abrechnung von Fahrten mit Privat-Kfz i. H. v. 0,38 €/km: Die Voraussetzungen (Vorliegen erheblicher dienstlicher Gründe) zur Anwendung der km-Pauschale nach § 5 Abs. 2 ThürRKG sind gegeben. Die entsprechenden Unterlagen liegen beim Zuwendungsempfänger und sind dort einsehbar.</t>
  </si>
  <si>
    <t>Bitte Wählen!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</si>
</sst>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km&quot;"/>
  </numFmts>
  <fonts count="17" x14ac:knownFonts="1">
    <font>
      <sz val="12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3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8" fillId="4" borderId="8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vertical="center" wrapText="1"/>
    </xf>
    <xf numFmtId="0" fontId="1" fillId="3" borderId="8" xfId="0" applyFont="1" applyFill="1" applyBorder="1" applyAlignment="1" applyProtection="1">
      <alignment horizontal="center" vertical="center"/>
    </xf>
    <xf numFmtId="16" fontId="1" fillId="3" borderId="10" xfId="0" quotePrefix="1" applyNumberFormat="1" applyFont="1" applyFill="1" applyBorder="1" applyAlignment="1" applyProtection="1">
      <alignment horizontal="center" vertical="center" wrapText="1"/>
    </xf>
    <xf numFmtId="0" fontId="1" fillId="3" borderId="11" xfId="0" quotePrefix="1" applyFont="1" applyFill="1" applyBorder="1" applyAlignment="1" applyProtection="1">
      <alignment horizontal="center" vertical="center" wrapText="1"/>
    </xf>
    <xf numFmtId="0" fontId="1" fillId="3" borderId="10" xfId="0" quotePrefix="1" applyFont="1" applyFill="1" applyBorder="1" applyAlignment="1" applyProtection="1">
      <alignment horizontal="center" vertical="center" wrapText="1"/>
    </xf>
    <xf numFmtId="0" fontId="1" fillId="3" borderId="12" xfId="0" quotePrefix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8" fillId="4" borderId="8" xfId="0" quotePrefix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14" fontId="4" fillId="0" borderId="8" xfId="0" applyNumberFormat="1" applyFont="1" applyFill="1" applyBorder="1" applyAlignment="1" applyProtection="1">
      <alignment horizontal="center" vertical="center"/>
      <protection locked="0"/>
    </xf>
    <xf numFmtId="20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right" vertical="center"/>
      <protection locked="0"/>
    </xf>
    <xf numFmtId="165" fontId="8" fillId="4" borderId="8" xfId="0" applyNumberFormat="1" applyFont="1" applyFill="1" applyBorder="1" applyAlignment="1" applyProtection="1">
      <alignment horizontal="center" vertical="center"/>
    </xf>
    <xf numFmtId="20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quotePrefix="1" applyNumberFormat="1" applyFont="1" applyFill="1" applyBorder="1" applyAlignment="1" applyProtection="1">
      <alignment horizontal="center" vertical="center" wrapText="1"/>
    </xf>
    <xf numFmtId="164" fontId="4" fillId="0" borderId="8" xfId="0" quotePrefix="1" applyNumberFormat="1" applyFont="1" applyFill="1" applyBorder="1" applyAlignment="1" applyProtection="1">
      <alignment horizontal="right" vertical="center"/>
    </xf>
    <xf numFmtId="164" fontId="4" fillId="0" borderId="8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 wrapText="1"/>
    </xf>
    <xf numFmtId="164" fontId="11" fillId="0" borderId="11" xfId="0" applyNumberFormat="1" applyFont="1" applyFill="1" applyBorder="1" applyAlignment="1" applyProtection="1">
      <alignment vertical="center" wrapText="1"/>
    </xf>
    <xf numFmtId="164" fontId="4" fillId="0" borderId="11" xfId="0" applyNumberFormat="1" applyFont="1" applyFill="1" applyBorder="1" applyAlignment="1" applyProtection="1">
      <alignment horizontal="right" vertical="center"/>
    </xf>
    <xf numFmtId="164" fontId="4" fillId="0" borderId="11" xfId="0" quotePrefix="1" applyNumberFormat="1" applyFont="1" applyFill="1" applyBorder="1" applyAlignment="1" applyProtection="1">
      <alignment horizontal="right" vertical="center"/>
    </xf>
    <xf numFmtId="164" fontId="8" fillId="0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Protection="1"/>
    <xf numFmtId="14" fontId="4" fillId="0" borderId="8" xfId="0" quotePrefix="1" applyNumberFormat="1" applyFont="1" applyFill="1" applyBorder="1" applyAlignment="1" applyProtection="1">
      <alignment horizontal="center" vertical="center"/>
      <protection locked="0"/>
    </xf>
    <xf numFmtId="164" fontId="8" fillId="0" borderId="9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right" vertical="center" wrapText="1"/>
    </xf>
    <xf numFmtId="164" fontId="4" fillId="0" borderId="9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0" fontId="16" fillId="0" borderId="18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16" fillId="0" borderId="18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0" borderId="17" xfId="0" applyFont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9" xfId="0" applyNumberFormat="1" applyFont="1" applyFill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horizontal="right"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" xfId="0" quotePrefix="1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6" fillId="0" borderId="18" xfId="0" applyFont="1" applyBorder="1" applyAlignment="1" applyProtection="1"/>
    <xf numFmtId="0" fontId="0" fillId="0" borderId="18" xfId="0" applyBorder="1" applyAlignment="1" applyProtection="1"/>
    <xf numFmtId="0" fontId="4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quotePrefix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3" borderId="10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8" fillId="4" borderId="9" xfId="0" applyFont="1" applyFill="1" applyBorder="1" applyAlignment="1" applyProtection="1">
      <alignment horizontal="right" vertical="center"/>
    </xf>
    <xf numFmtId="0" fontId="8" fillId="4" borderId="16" xfId="0" applyFont="1" applyFill="1" applyBorder="1" applyAlignment="1" applyProtection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NumberFormat="1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79">
    <dxf>
      <font>
        <color theme="1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66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682623</xdr:colOff>
      <xdr:row>0</xdr:row>
      <xdr:rowOff>21168</xdr:rowOff>
    </xdr:from>
    <xdr:to>
      <xdr:col>16</xdr:col>
      <xdr:colOff>766165</xdr:colOff>
      <xdr:row>2</xdr:row>
      <xdr:rowOff>165335</xdr:rowOff>
    </xdr:to>
    <xdr:pic>
      <xdr:nvPicPr>
        <xdr:cNvPr id="8" name="Bild 1" descr="Logo TAB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5873" y="21168"/>
          <a:ext cx="808500" cy="50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449807</xdr:colOff>
      <xdr:row>0</xdr:row>
      <xdr:rowOff>26456</xdr:rowOff>
    </xdr:from>
    <xdr:to>
      <xdr:col>12</xdr:col>
      <xdr:colOff>534262</xdr:colOff>
      <xdr:row>2</xdr:row>
      <xdr:rowOff>171448</xdr:rowOff>
    </xdr:to>
    <xdr:pic>
      <xdr:nvPicPr>
        <xdr:cNvPr id="10" name="Grafik 9" descr="Logo kofinanziert von der Europäischen Un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15" y="26456"/>
          <a:ext cx="238633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539750</xdr:colOff>
      <xdr:row>0</xdr:row>
      <xdr:rowOff>71437</xdr:rowOff>
    </xdr:from>
    <xdr:to>
      <xdr:col>15</xdr:col>
      <xdr:colOff>650613</xdr:colOff>
      <xdr:row>2</xdr:row>
      <xdr:rowOff>127000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12" b="14527"/>
        <a:stretch/>
      </xdr:blipFill>
      <xdr:spPr>
        <a:xfrm>
          <a:off x="9517063" y="71437"/>
          <a:ext cx="2404800" cy="404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="120" zoomScaleNormal="120" zoomScaleSheetLayoutView="120" workbookViewId="0">
      <selection activeCell="I20" sqref="I20"/>
    </sheetView>
  </sheetViews>
  <sheetFormatPr baseColWidth="10" defaultRowHeight="15" x14ac:dyDescent="0.2"/>
  <cols>
    <col min="1" max="1" width="3.6640625" customWidth="1"/>
    <col min="2" max="2" width="7.33203125" customWidth="1"/>
    <col min="3" max="3" width="10.33203125" style="19" customWidth="1"/>
    <col min="4" max="5" width="11.33203125" customWidth="1"/>
    <col min="6" max="6" width="11.77734375" customWidth="1"/>
    <col min="7" max="7" width="11.33203125" customWidth="1"/>
    <col min="8" max="9" width="4.77734375" customWidth="1"/>
    <col min="10" max="12" width="9.33203125" customWidth="1"/>
    <col min="13" max="13" width="9.6640625" customWidth="1"/>
    <col min="14" max="14" width="8.33203125" style="17" customWidth="1"/>
    <col min="15" max="16" width="8.77734375" customWidth="1"/>
    <col min="17" max="17" width="9.33203125" customWidth="1"/>
  </cols>
  <sheetData>
    <row r="1" spans="1:17" s="1" customFormat="1" ht="14.1" customHeight="1" x14ac:dyDescent="0.2">
      <c r="A1" s="45"/>
      <c r="B1" s="96"/>
      <c r="C1" s="97"/>
      <c r="D1" s="46"/>
      <c r="E1" s="46"/>
      <c r="F1" s="47"/>
      <c r="G1" s="46"/>
      <c r="H1" s="51"/>
      <c r="I1" s="51"/>
      <c r="J1" s="53"/>
      <c r="K1" s="54"/>
      <c r="L1" s="54"/>
      <c r="M1" s="54"/>
    </row>
    <row r="2" spans="1:17" s="1" customFormat="1" ht="14.1" customHeight="1" x14ac:dyDescent="0.2">
      <c r="A2" s="48"/>
      <c r="B2" s="98"/>
      <c r="C2" s="99"/>
      <c r="D2" s="49"/>
      <c r="E2" s="50"/>
      <c r="F2" s="50"/>
      <c r="G2" s="50"/>
      <c r="H2" s="50"/>
      <c r="I2" s="50"/>
      <c r="J2" s="55"/>
      <c r="K2" s="54"/>
      <c r="L2" s="54"/>
      <c r="M2" s="54"/>
    </row>
    <row r="3" spans="1:17" s="54" customFormat="1" ht="14.1" customHeight="1" x14ac:dyDescent="0.2">
      <c r="A3" s="56"/>
      <c r="B3" s="100"/>
      <c r="C3" s="101"/>
      <c r="D3" s="51"/>
      <c r="E3" s="51"/>
      <c r="F3" s="52"/>
      <c r="G3" s="51"/>
      <c r="H3" s="51"/>
      <c r="I3" s="51"/>
      <c r="J3" s="53"/>
    </row>
    <row r="4" spans="1:17" s="1" customFormat="1" ht="35.1" customHeight="1" x14ac:dyDescent="0.2">
      <c r="A4" s="86" t="s">
        <v>65</v>
      </c>
      <c r="B4" s="87"/>
      <c r="C4" s="87"/>
      <c r="D4" s="87"/>
      <c r="E4" s="87"/>
      <c r="F4" s="88"/>
      <c r="G4" s="89" t="s">
        <v>71</v>
      </c>
      <c r="H4" s="90"/>
      <c r="I4" s="90"/>
      <c r="J4" s="90"/>
      <c r="K4" s="90"/>
      <c r="L4" s="90"/>
      <c r="M4" s="90"/>
      <c r="N4" s="90"/>
      <c r="O4" s="90"/>
      <c r="P4" s="90"/>
      <c r="Q4" s="91"/>
    </row>
    <row r="5" spans="1:17" s="1" customFormat="1" ht="15" customHeight="1" x14ac:dyDescent="0.2">
      <c r="A5" s="102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</row>
    <row r="6" spans="1:17" s="1" customFormat="1" ht="15" customHeight="1" x14ac:dyDescent="0.2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</row>
    <row r="7" spans="1:17" s="2" customFormat="1" ht="15" customHeight="1" x14ac:dyDescent="0.2">
      <c r="A7" s="121" t="s">
        <v>1</v>
      </c>
      <c r="B7" s="122"/>
      <c r="C7" s="123" t="s">
        <v>69</v>
      </c>
      <c r="D7" s="124"/>
      <c r="E7" s="125"/>
      <c r="F7" s="73" t="s">
        <v>75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s="2" customFormat="1" ht="15" customHeight="1" x14ac:dyDescent="0.2">
      <c r="A8" s="126"/>
      <c r="B8" s="127"/>
      <c r="C8" s="70"/>
      <c r="D8" s="71"/>
      <c r="E8" s="72"/>
      <c r="F8" s="76"/>
      <c r="G8" s="77"/>
      <c r="H8" s="77"/>
      <c r="I8" s="77"/>
      <c r="J8" s="77"/>
      <c r="K8" s="77"/>
      <c r="L8" s="77"/>
      <c r="M8" s="77"/>
      <c r="N8" s="77"/>
      <c r="O8" s="77"/>
      <c r="P8" s="77"/>
      <c r="Q8" s="78"/>
    </row>
    <row r="9" spans="1:17" s="3" customFormat="1" ht="11.1" customHeight="1" x14ac:dyDescent="0.2">
      <c r="A9" s="8">
        <v>1</v>
      </c>
      <c r="B9" s="58">
        <v>2</v>
      </c>
      <c r="C9" s="58">
        <v>3</v>
      </c>
      <c r="D9" s="61">
        <v>4</v>
      </c>
      <c r="E9" s="62"/>
      <c r="F9" s="61">
        <v>5</v>
      </c>
      <c r="G9" s="62"/>
      <c r="H9" s="9" t="s">
        <v>61</v>
      </c>
      <c r="I9" s="10" t="s">
        <v>62</v>
      </c>
      <c r="J9" s="11" t="s">
        <v>2</v>
      </c>
      <c r="K9" s="10" t="s">
        <v>3</v>
      </c>
      <c r="L9" s="12">
        <v>8</v>
      </c>
      <c r="M9" s="13">
        <v>9</v>
      </c>
      <c r="N9" s="13">
        <v>10</v>
      </c>
      <c r="O9" s="13">
        <v>11</v>
      </c>
      <c r="P9" s="13">
        <v>12</v>
      </c>
      <c r="Q9" s="13">
        <v>13</v>
      </c>
    </row>
    <row r="10" spans="1:17" s="4" customFormat="1" ht="20.100000000000001" customHeight="1" x14ac:dyDescent="0.2">
      <c r="A10" s="79" t="s">
        <v>4</v>
      </c>
      <c r="B10" s="79" t="s">
        <v>73</v>
      </c>
      <c r="C10" s="79" t="s">
        <v>64</v>
      </c>
      <c r="D10" s="82" t="s">
        <v>60</v>
      </c>
      <c r="E10" s="83"/>
      <c r="F10" s="107" t="s">
        <v>12</v>
      </c>
      <c r="G10" s="108"/>
      <c r="H10" s="116" t="s">
        <v>5</v>
      </c>
      <c r="I10" s="117"/>
      <c r="J10" s="116" t="s">
        <v>57</v>
      </c>
      <c r="K10" s="117"/>
      <c r="L10" s="79" t="s">
        <v>13</v>
      </c>
      <c r="M10" s="79" t="s">
        <v>6</v>
      </c>
      <c r="N10" s="79" t="s">
        <v>54</v>
      </c>
      <c r="O10" s="79" t="s">
        <v>59</v>
      </c>
      <c r="P10" s="79" t="s">
        <v>58</v>
      </c>
      <c r="Q10" s="79" t="s">
        <v>63</v>
      </c>
    </row>
    <row r="11" spans="1:17" s="4" customFormat="1" ht="20.100000000000001" customHeight="1" x14ac:dyDescent="0.2">
      <c r="A11" s="80"/>
      <c r="B11" s="80"/>
      <c r="C11" s="81"/>
      <c r="D11" s="84"/>
      <c r="E11" s="85"/>
      <c r="F11" s="109"/>
      <c r="G11" s="110"/>
      <c r="H11" s="14" t="s">
        <v>55</v>
      </c>
      <c r="I11" s="15" t="s">
        <v>9</v>
      </c>
      <c r="J11" s="14" t="s">
        <v>8</v>
      </c>
      <c r="K11" s="15" t="s">
        <v>9</v>
      </c>
      <c r="L11" s="111"/>
      <c r="M11" s="80"/>
      <c r="N11" s="80"/>
      <c r="O11" s="80"/>
      <c r="P11" s="111"/>
      <c r="Q11" s="111"/>
    </row>
    <row r="12" spans="1:17" s="5" customFormat="1" ht="20.100000000000001" customHeight="1" x14ac:dyDescent="0.2">
      <c r="A12" s="112" t="s">
        <v>72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  <c r="M12" s="114"/>
      <c r="N12" s="114"/>
      <c r="O12" s="114"/>
      <c r="P12" s="115"/>
      <c r="Q12" s="6">
        <f>Q13</f>
        <v>0</v>
      </c>
    </row>
    <row r="13" spans="1:17" s="5" customFormat="1" ht="15" customHeight="1" x14ac:dyDescent="0.2">
      <c r="A13" s="112" t="s">
        <v>68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28">
        <f>SUM(L14:L51)</f>
        <v>0</v>
      </c>
      <c r="M13" s="6">
        <f>SUM(M14:M51)</f>
        <v>0</v>
      </c>
      <c r="N13" s="18" t="s">
        <v>7</v>
      </c>
      <c r="O13" s="6">
        <f>SUM(O14:O51)</f>
        <v>0</v>
      </c>
      <c r="P13" s="6">
        <f>SUM(P14:P51)</f>
        <v>0</v>
      </c>
      <c r="Q13" s="6">
        <f>SUM(Q14:Q51)</f>
        <v>0</v>
      </c>
    </row>
    <row r="14" spans="1:17" s="7" customFormat="1" ht="18.95" customHeight="1" x14ac:dyDescent="0.2">
      <c r="A14" s="57">
        <v>1</v>
      </c>
      <c r="B14" s="21"/>
      <c r="C14" s="41" t="s">
        <v>76</v>
      </c>
      <c r="D14" s="59"/>
      <c r="E14" s="60"/>
      <c r="F14" s="59"/>
      <c r="G14" s="60"/>
      <c r="H14" s="22">
        <v>0</v>
      </c>
      <c r="I14" s="29">
        <v>0</v>
      </c>
      <c r="J14" s="23">
        <v>0</v>
      </c>
      <c r="K14" s="24">
        <v>0</v>
      </c>
      <c r="L14" s="30" t="str">
        <f>IF(K14&lt;=J14,"km-Stand?",K14-J14)</f>
        <v>km-Stand?</v>
      </c>
      <c r="M14" s="31" t="str">
        <f t="shared" ref="M14:M51" si="0">IF(OR(C14="Bitte Wählen!",L14="km-Stand?"),"KfZ?/km-Stand?",IF(C14="Dienst 0,16 €/km",L14*0.16,IF(C14="Privat 0,20 €/km",L14*0.2,IF(C14="Privat 0,38 €/km",L14*0.38))))</f>
        <v>KfZ?/km-Stand?</v>
      </c>
      <c r="N14" s="26" t="s">
        <v>76</v>
      </c>
      <c r="O14" s="31" t="str">
        <f t="shared" ref="O14:O51" si="1">IF(I14&lt;=H14,"Uhrzeit?      ",IF(AND(N14="Nein",(HOUR(I14-H14)*60)+MINUTE(I14-H14)&gt;=840),14,0))</f>
        <v xml:space="preserve">Uhrzeit?      </v>
      </c>
      <c r="P14" s="27">
        <v>0</v>
      </c>
      <c r="Q14" s="32" t="str">
        <f t="shared" ref="Q14:Q51" si="2">IF(OR(C14="Bitte Wählen!",L14="km-Stand?",M14="KfZ?/km-Stand?",N14="Bitte Wählen!",O14="Uhrzeit?      "),"--------------------",M14+O14+P14)</f>
        <v>--------------------</v>
      </c>
    </row>
    <row r="15" spans="1:17" s="7" customFormat="1" ht="18.95" customHeight="1" x14ac:dyDescent="0.2">
      <c r="A15" s="57">
        <f>A14+1</f>
        <v>2</v>
      </c>
      <c r="B15" s="21"/>
      <c r="C15" s="41" t="s">
        <v>76</v>
      </c>
      <c r="D15" s="59"/>
      <c r="E15" s="60"/>
      <c r="F15" s="59"/>
      <c r="G15" s="60"/>
      <c r="H15" s="22">
        <v>0</v>
      </c>
      <c r="I15" s="29">
        <v>0</v>
      </c>
      <c r="J15" s="23">
        <v>0</v>
      </c>
      <c r="K15" s="24">
        <v>0</v>
      </c>
      <c r="L15" s="30" t="str">
        <f t="shared" ref="L15:L51" si="3">IF(K15&lt;=J15,"km-Stand?",K15-J15)</f>
        <v>km-Stand?</v>
      </c>
      <c r="M15" s="31" t="str">
        <f t="shared" si="0"/>
        <v>KfZ?/km-Stand?</v>
      </c>
      <c r="N15" s="26" t="s">
        <v>76</v>
      </c>
      <c r="O15" s="31" t="str">
        <f t="shared" si="1"/>
        <v xml:space="preserve">Uhrzeit?      </v>
      </c>
      <c r="P15" s="27">
        <v>0</v>
      </c>
      <c r="Q15" s="32" t="str">
        <f t="shared" si="2"/>
        <v>--------------------</v>
      </c>
    </row>
    <row r="16" spans="1:17" s="7" customFormat="1" ht="18.95" customHeight="1" x14ac:dyDescent="0.2">
      <c r="A16" s="57">
        <f t="shared" ref="A16:A51" si="4">A15+1</f>
        <v>3</v>
      </c>
      <c r="B16" s="21"/>
      <c r="C16" s="41" t="s">
        <v>76</v>
      </c>
      <c r="D16" s="59"/>
      <c r="E16" s="60"/>
      <c r="F16" s="59"/>
      <c r="G16" s="60"/>
      <c r="H16" s="22">
        <v>0</v>
      </c>
      <c r="I16" s="29">
        <v>0</v>
      </c>
      <c r="J16" s="23">
        <v>0</v>
      </c>
      <c r="K16" s="24">
        <v>0</v>
      </c>
      <c r="L16" s="30" t="str">
        <f t="shared" si="3"/>
        <v>km-Stand?</v>
      </c>
      <c r="M16" s="31" t="str">
        <f t="shared" si="0"/>
        <v>KfZ?/km-Stand?</v>
      </c>
      <c r="N16" s="26" t="s">
        <v>76</v>
      </c>
      <c r="O16" s="31" t="str">
        <f t="shared" si="1"/>
        <v xml:space="preserve">Uhrzeit?      </v>
      </c>
      <c r="P16" s="27">
        <v>0</v>
      </c>
      <c r="Q16" s="32" t="str">
        <f t="shared" si="2"/>
        <v>--------------------</v>
      </c>
    </row>
    <row r="17" spans="1:17" s="7" customFormat="1" ht="18.95" customHeight="1" x14ac:dyDescent="0.2">
      <c r="A17" s="57">
        <f t="shared" si="4"/>
        <v>4</v>
      </c>
      <c r="B17" s="21"/>
      <c r="C17" s="41" t="s">
        <v>76</v>
      </c>
      <c r="D17" s="59"/>
      <c r="E17" s="60"/>
      <c r="F17" s="59"/>
      <c r="G17" s="60"/>
      <c r="H17" s="22">
        <v>0</v>
      </c>
      <c r="I17" s="29">
        <v>0</v>
      </c>
      <c r="J17" s="23">
        <v>0</v>
      </c>
      <c r="K17" s="24">
        <v>0</v>
      </c>
      <c r="L17" s="30" t="str">
        <f t="shared" si="3"/>
        <v>km-Stand?</v>
      </c>
      <c r="M17" s="31" t="str">
        <f t="shared" si="0"/>
        <v>KfZ?/km-Stand?</v>
      </c>
      <c r="N17" s="26" t="s">
        <v>76</v>
      </c>
      <c r="O17" s="31" t="str">
        <f t="shared" si="1"/>
        <v xml:space="preserve">Uhrzeit?      </v>
      </c>
      <c r="P17" s="27">
        <v>0</v>
      </c>
      <c r="Q17" s="32" t="str">
        <f t="shared" si="2"/>
        <v>--------------------</v>
      </c>
    </row>
    <row r="18" spans="1:17" s="7" customFormat="1" ht="18.95" customHeight="1" x14ac:dyDescent="0.2">
      <c r="A18" s="57">
        <f t="shared" si="4"/>
        <v>5</v>
      </c>
      <c r="B18" s="21"/>
      <c r="C18" s="41" t="s">
        <v>76</v>
      </c>
      <c r="D18" s="59"/>
      <c r="E18" s="60"/>
      <c r="F18" s="59"/>
      <c r="G18" s="60"/>
      <c r="H18" s="22">
        <v>0</v>
      </c>
      <c r="I18" s="29">
        <v>0</v>
      </c>
      <c r="J18" s="23">
        <v>0</v>
      </c>
      <c r="K18" s="24">
        <v>0</v>
      </c>
      <c r="L18" s="30" t="str">
        <f t="shared" si="3"/>
        <v>km-Stand?</v>
      </c>
      <c r="M18" s="31" t="str">
        <f t="shared" si="0"/>
        <v>KfZ?/km-Stand?</v>
      </c>
      <c r="N18" s="26" t="s">
        <v>76</v>
      </c>
      <c r="O18" s="31" t="str">
        <f t="shared" si="1"/>
        <v xml:space="preserve">Uhrzeit?      </v>
      </c>
      <c r="P18" s="27">
        <v>0</v>
      </c>
      <c r="Q18" s="32" t="str">
        <f t="shared" si="2"/>
        <v>--------------------</v>
      </c>
    </row>
    <row r="19" spans="1:17" s="7" customFormat="1" ht="18.95" customHeight="1" x14ac:dyDescent="0.2">
      <c r="A19" s="57">
        <f t="shared" si="4"/>
        <v>6</v>
      </c>
      <c r="B19" s="21"/>
      <c r="C19" s="41" t="s">
        <v>76</v>
      </c>
      <c r="D19" s="59"/>
      <c r="E19" s="60"/>
      <c r="F19" s="59"/>
      <c r="G19" s="60"/>
      <c r="H19" s="22">
        <v>0</v>
      </c>
      <c r="I19" s="29">
        <v>0</v>
      </c>
      <c r="J19" s="23">
        <v>0</v>
      </c>
      <c r="K19" s="24">
        <v>0</v>
      </c>
      <c r="L19" s="30" t="str">
        <f t="shared" si="3"/>
        <v>km-Stand?</v>
      </c>
      <c r="M19" s="31" t="str">
        <f t="shared" si="0"/>
        <v>KfZ?/km-Stand?</v>
      </c>
      <c r="N19" s="26" t="s">
        <v>76</v>
      </c>
      <c r="O19" s="31" t="str">
        <f t="shared" si="1"/>
        <v xml:space="preserve">Uhrzeit?      </v>
      </c>
      <c r="P19" s="27">
        <v>0</v>
      </c>
      <c r="Q19" s="32" t="str">
        <f t="shared" si="2"/>
        <v>--------------------</v>
      </c>
    </row>
    <row r="20" spans="1:17" s="7" customFormat="1" ht="18.95" customHeight="1" x14ac:dyDescent="0.2">
      <c r="A20" s="57">
        <f t="shared" si="4"/>
        <v>7</v>
      </c>
      <c r="B20" s="21"/>
      <c r="C20" s="41" t="s">
        <v>76</v>
      </c>
      <c r="D20" s="59"/>
      <c r="E20" s="60"/>
      <c r="F20" s="59"/>
      <c r="G20" s="60"/>
      <c r="H20" s="22">
        <v>0</v>
      </c>
      <c r="I20" s="29">
        <v>0</v>
      </c>
      <c r="J20" s="23">
        <v>0</v>
      </c>
      <c r="K20" s="24">
        <v>0</v>
      </c>
      <c r="L20" s="30" t="str">
        <f t="shared" si="3"/>
        <v>km-Stand?</v>
      </c>
      <c r="M20" s="31" t="str">
        <f t="shared" si="0"/>
        <v>KfZ?/km-Stand?</v>
      </c>
      <c r="N20" s="26" t="s">
        <v>76</v>
      </c>
      <c r="O20" s="31" t="str">
        <f t="shared" si="1"/>
        <v xml:space="preserve">Uhrzeit?      </v>
      </c>
      <c r="P20" s="27">
        <v>0</v>
      </c>
      <c r="Q20" s="32" t="str">
        <f t="shared" si="2"/>
        <v>--------------------</v>
      </c>
    </row>
    <row r="21" spans="1:17" s="7" customFormat="1" ht="18.95" customHeight="1" x14ac:dyDescent="0.2">
      <c r="A21" s="57">
        <f t="shared" si="4"/>
        <v>8</v>
      </c>
      <c r="B21" s="21"/>
      <c r="C21" s="41" t="s">
        <v>76</v>
      </c>
      <c r="D21" s="59"/>
      <c r="E21" s="60"/>
      <c r="F21" s="59"/>
      <c r="G21" s="60"/>
      <c r="H21" s="22">
        <v>0</v>
      </c>
      <c r="I21" s="29">
        <v>0</v>
      </c>
      <c r="J21" s="23">
        <v>0</v>
      </c>
      <c r="K21" s="24">
        <v>0</v>
      </c>
      <c r="L21" s="30" t="str">
        <f t="shared" si="3"/>
        <v>km-Stand?</v>
      </c>
      <c r="M21" s="31" t="str">
        <f t="shared" si="0"/>
        <v>KfZ?/km-Stand?</v>
      </c>
      <c r="N21" s="26" t="s">
        <v>76</v>
      </c>
      <c r="O21" s="31" t="str">
        <f t="shared" si="1"/>
        <v xml:space="preserve">Uhrzeit?      </v>
      </c>
      <c r="P21" s="27">
        <v>0</v>
      </c>
      <c r="Q21" s="32" t="str">
        <f t="shared" si="2"/>
        <v>--------------------</v>
      </c>
    </row>
    <row r="22" spans="1:17" s="7" customFormat="1" ht="18.95" customHeight="1" x14ac:dyDescent="0.2">
      <c r="A22" s="57">
        <f t="shared" si="4"/>
        <v>9</v>
      </c>
      <c r="B22" s="21"/>
      <c r="C22" s="41" t="s">
        <v>76</v>
      </c>
      <c r="D22" s="59"/>
      <c r="E22" s="60"/>
      <c r="F22" s="59"/>
      <c r="G22" s="60"/>
      <c r="H22" s="22">
        <v>0</v>
      </c>
      <c r="I22" s="29">
        <v>0</v>
      </c>
      <c r="J22" s="23">
        <v>0</v>
      </c>
      <c r="K22" s="24">
        <v>0</v>
      </c>
      <c r="L22" s="30" t="str">
        <f t="shared" si="3"/>
        <v>km-Stand?</v>
      </c>
      <c r="M22" s="31" t="str">
        <f t="shared" si="0"/>
        <v>KfZ?/km-Stand?</v>
      </c>
      <c r="N22" s="26" t="s">
        <v>76</v>
      </c>
      <c r="O22" s="31" t="str">
        <f t="shared" si="1"/>
        <v xml:space="preserve">Uhrzeit?      </v>
      </c>
      <c r="P22" s="27">
        <v>0</v>
      </c>
      <c r="Q22" s="32" t="str">
        <f t="shared" si="2"/>
        <v>--------------------</v>
      </c>
    </row>
    <row r="23" spans="1:17" s="7" customFormat="1" ht="18.95" customHeight="1" x14ac:dyDescent="0.2">
      <c r="A23" s="57">
        <f t="shared" si="4"/>
        <v>10</v>
      </c>
      <c r="B23" s="21"/>
      <c r="C23" s="41" t="s">
        <v>76</v>
      </c>
      <c r="D23" s="59"/>
      <c r="E23" s="60"/>
      <c r="F23" s="59"/>
      <c r="G23" s="60"/>
      <c r="H23" s="22">
        <v>0</v>
      </c>
      <c r="I23" s="29">
        <v>0</v>
      </c>
      <c r="J23" s="23">
        <v>0</v>
      </c>
      <c r="K23" s="24">
        <v>0</v>
      </c>
      <c r="L23" s="30" t="str">
        <f t="shared" si="3"/>
        <v>km-Stand?</v>
      </c>
      <c r="M23" s="31" t="str">
        <f t="shared" si="0"/>
        <v>KfZ?/km-Stand?</v>
      </c>
      <c r="N23" s="26" t="s">
        <v>76</v>
      </c>
      <c r="O23" s="31" t="str">
        <f t="shared" si="1"/>
        <v xml:space="preserve">Uhrzeit?      </v>
      </c>
      <c r="P23" s="27">
        <v>0</v>
      </c>
      <c r="Q23" s="32" t="str">
        <f t="shared" si="2"/>
        <v>--------------------</v>
      </c>
    </row>
    <row r="24" spans="1:17" s="7" customFormat="1" ht="18.95" customHeight="1" x14ac:dyDescent="0.2">
      <c r="A24" s="57">
        <f t="shared" si="4"/>
        <v>11</v>
      </c>
      <c r="B24" s="21"/>
      <c r="C24" s="41" t="s">
        <v>76</v>
      </c>
      <c r="D24" s="59"/>
      <c r="E24" s="60"/>
      <c r="F24" s="59"/>
      <c r="G24" s="60"/>
      <c r="H24" s="22">
        <v>0</v>
      </c>
      <c r="I24" s="29">
        <v>0</v>
      </c>
      <c r="J24" s="23">
        <v>0</v>
      </c>
      <c r="K24" s="24">
        <v>0</v>
      </c>
      <c r="L24" s="30" t="str">
        <f t="shared" si="3"/>
        <v>km-Stand?</v>
      </c>
      <c r="M24" s="31" t="str">
        <f t="shared" si="0"/>
        <v>KfZ?/km-Stand?</v>
      </c>
      <c r="N24" s="26" t="s">
        <v>76</v>
      </c>
      <c r="O24" s="31" t="str">
        <f t="shared" si="1"/>
        <v xml:space="preserve">Uhrzeit?      </v>
      </c>
      <c r="P24" s="27">
        <v>0</v>
      </c>
      <c r="Q24" s="32" t="str">
        <f t="shared" si="2"/>
        <v>--------------------</v>
      </c>
    </row>
    <row r="25" spans="1:17" s="7" customFormat="1" ht="18.95" customHeight="1" x14ac:dyDescent="0.2">
      <c r="A25" s="57">
        <f t="shared" si="4"/>
        <v>12</v>
      </c>
      <c r="B25" s="21"/>
      <c r="C25" s="41" t="s">
        <v>76</v>
      </c>
      <c r="D25" s="59"/>
      <c r="E25" s="60"/>
      <c r="F25" s="59"/>
      <c r="G25" s="60"/>
      <c r="H25" s="22">
        <v>0</v>
      </c>
      <c r="I25" s="29">
        <v>0</v>
      </c>
      <c r="J25" s="23">
        <v>0</v>
      </c>
      <c r="K25" s="24">
        <v>0</v>
      </c>
      <c r="L25" s="30" t="str">
        <f t="shared" si="3"/>
        <v>km-Stand?</v>
      </c>
      <c r="M25" s="31" t="str">
        <f t="shared" si="0"/>
        <v>KfZ?/km-Stand?</v>
      </c>
      <c r="N25" s="26" t="s">
        <v>76</v>
      </c>
      <c r="O25" s="31" t="str">
        <f t="shared" si="1"/>
        <v xml:space="preserve">Uhrzeit?      </v>
      </c>
      <c r="P25" s="27">
        <v>0</v>
      </c>
      <c r="Q25" s="32" t="str">
        <f t="shared" si="2"/>
        <v>--------------------</v>
      </c>
    </row>
    <row r="26" spans="1:17" s="7" customFormat="1" ht="18.95" customHeight="1" x14ac:dyDescent="0.2">
      <c r="A26" s="57">
        <f t="shared" si="4"/>
        <v>13</v>
      </c>
      <c r="B26" s="21"/>
      <c r="C26" s="41" t="s">
        <v>76</v>
      </c>
      <c r="D26" s="59"/>
      <c r="E26" s="60"/>
      <c r="F26" s="59"/>
      <c r="G26" s="60"/>
      <c r="H26" s="22">
        <v>0</v>
      </c>
      <c r="I26" s="29">
        <v>0</v>
      </c>
      <c r="J26" s="23">
        <v>0</v>
      </c>
      <c r="K26" s="24">
        <v>0</v>
      </c>
      <c r="L26" s="30" t="str">
        <f t="shared" si="3"/>
        <v>km-Stand?</v>
      </c>
      <c r="M26" s="31" t="str">
        <f t="shared" si="0"/>
        <v>KfZ?/km-Stand?</v>
      </c>
      <c r="N26" s="26" t="s">
        <v>76</v>
      </c>
      <c r="O26" s="31" t="str">
        <f t="shared" si="1"/>
        <v xml:space="preserve">Uhrzeit?      </v>
      </c>
      <c r="P26" s="27">
        <v>0</v>
      </c>
      <c r="Q26" s="32" t="str">
        <f t="shared" si="2"/>
        <v>--------------------</v>
      </c>
    </row>
    <row r="27" spans="1:17" s="7" customFormat="1" ht="18.95" customHeight="1" x14ac:dyDescent="0.2">
      <c r="A27" s="57">
        <f t="shared" si="4"/>
        <v>14</v>
      </c>
      <c r="B27" s="21"/>
      <c r="C27" s="41" t="s">
        <v>76</v>
      </c>
      <c r="D27" s="59"/>
      <c r="E27" s="60"/>
      <c r="F27" s="59"/>
      <c r="G27" s="60"/>
      <c r="H27" s="22">
        <v>0</v>
      </c>
      <c r="I27" s="29">
        <v>0</v>
      </c>
      <c r="J27" s="23">
        <v>0</v>
      </c>
      <c r="K27" s="24">
        <v>0</v>
      </c>
      <c r="L27" s="30" t="str">
        <f t="shared" si="3"/>
        <v>km-Stand?</v>
      </c>
      <c r="M27" s="31" t="str">
        <f t="shared" si="0"/>
        <v>KfZ?/km-Stand?</v>
      </c>
      <c r="N27" s="26" t="s">
        <v>76</v>
      </c>
      <c r="O27" s="31" t="str">
        <f t="shared" si="1"/>
        <v xml:space="preserve">Uhrzeit?      </v>
      </c>
      <c r="P27" s="27">
        <v>0</v>
      </c>
      <c r="Q27" s="32" t="str">
        <f t="shared" si="2"/>
        <v>--------------------</v>
      </c>
    </row>
    <row r="28" spans="1:17" s="7" customFormat="1" ht="18.95" customHeight="1" x14ac:dyDescent="0.2">
      <c r="A28" s="57">
        <f t="shared" si="4"/>
        <v>15</v>
      </c>
      <c r="B28" s="21"/>
      <c r="C28" s="41" t="s">
        <v>76</v>
      </c>
      <c r="D28" s="59"/>
      <c r="E28" s="60"/>
      <c r="F28" s="59"/>
      <c r="G28" s="60"/>
      <c r="H28" s="22">
        <v>0</v>
      </c>
      <c r="I28" s="29">
        <v>0</v>
      </c>
      <c r="J28" s="23">
        <v>0</v>
      </c>
      <c r="K28" s="24">
        <v>0</v>
      </c>
      <c r="L28" s="30" t="str">
        <f t="shared" si="3"/>
        <v>km-Stand?</v>
      </c>
      <c r="M28" s="31" t="str">
        <f t="shared" si="0"/>
        <v>KfZ?/km-Stand?</v>
      </c>
      <c r="N28" s="26" t="s">
        <v>76</v>
      </c>
      <c r="O28" s="31" t="str">
        <f t="shared" si="1"/>
        <v xml:space="preserve">Uhrzeit?      </v>
      </c>
      <c r="P28" s="27">
        <v>0</v>
      </c>
      <c r="Q28" s="32" t="str">
        <f t="shared" si="2"/>
        <v>--------------------</v>
      </c>
    </row>
    <row r="29" spans="1:17" s="7" customFormat="1" ht="18.95" customHeight="1" x14ac:dyDescent="0.2">
      <c r="A29" s="57">
        <f t="shared" si="4"/>
        <v>16</v>
      </c>
      <c r="B29" s="21"/>
      <c r="C29" s="41" t="s">
        <v>76</v>
      </c>
      <c r="D29" s="59"/>
      <c r="E29" s="60"/>
      <c r="F29" s="59"/>
      <c r="G29" s="60"/>
      <c r="H29" s="22">
        <v>0</v>
      </c>
      <c r="I29" s="29">
        <v>0</v>
      </c>
      <c r="J29" s="23">
        <v>0</v>
      </c>
      <c r="K29" s="24">
        <v>0</v>
      </c>
      <c r="L29" s="30" t="str">
        <f t="shared" si="3"/>
        <v>km-Stand?</v>
      </c>
      <c r="M29" s="31" t="str">
        <f t="shared" si="0"/>
        <v>KfZ?/km-Stand?</v>
      </c>
      <c r="N29" s="26" t="s">
        <v>76</v>
      </c>
      <c r="O29" s="31" t="str">
        <f t="shared" si="1"/>
        <v xml:space="preserve">Uhrzeit?      </v>
      </c>
      <c r="P29" s="27">
        <v>0</v>
      </c>
      <c r="Q29" s="32" t="str">
        <f t="shared" si="2"/>
        <v>--------------------</v>
      </c>
    </row>
    <row r="30" spans="1:17" s="7" customFormat="1" ht="18.95" customHeight="1" x14ac:dyDescent="0.2">
      <c r="A30" s="57">
        <f t="shared" si="4"/>
        <v>17</v>
      </c>
      <c r="B30" s="21"/>
      <c r="C30" s="41" t="s">
        <v>76</v>
      </c>
      <c r="D30" s="59"/>
      <c r="E30" s="60"/>
      <c r="F30" s="59"/>
      <c r="G30" s="60"/>
      <c r="H30" s="22">
        <v>0</v>
      </c>
      <c r="I30" s="29">
        <v>0</v>
      </c>
      <c r="J30" s="23">
        <v>0</v>
      </c>
      <c r="K30" s="24">
        <v>0</v>
      </c>
      <c r="L30" s="30" t="str">
        <f t="shared" si="3"/>
        <v>km-Stand?</v>
      </c>
      <c r="M30" s="31" t="str">
        <f t="shared" si="0"/>
        <v>KfZ?/km-Stand?</v>
      </c>
      <c r="N30" s="26" t="s">
        <v>76</v>
      </c>
      <c r="O30" s="31" t="str">
        <f t="shared" si="1"/>
        <v xml:space="preserve">Uhrzeit?      </v>
      </c>
      <c r="P30" s="27">
        <v>0</v>
      </c>
      <c r="Q30" s="32" t="str">
        <f t="shared" si="2"/>
        <v>--------------------</v>
      </c>
    </row>
    <row r="31" spans="1:17" s="7" customFormat="1" ht="18.95" customHeight="1" x14ac:dyDescent="0.2">
      <c r="A31" s="57">
        <f t="shared" si="4"/>
        <v>18</v>
      </c>
      <c r="B31" s="21"/>
      <c r="C31" s="41" t="s">
        <v>76</v>
      </c>
      <c r="D31" s="59"/>
      <c r="E31" s="60"/>
      <c r="F31" s="59"/>
      <c r="G31" s="60"/>
      <c r="H31" s="22">
        <v>0</v>
      </c>
      <c r="I31" s="29">
        <v>0</v>
      </c>
      <c r="J31" s="23">
        <v>0</v>
      </c>
      <c r="K31" s="24">
        <v>0</v>
      </c>
      <c r="L31" s="30" t="str">
        <f t="shared" si="3"/>
        <v>km-Stand?</v>
      </c>
      <c r="M31" s="31" t="str">
        <f t="shared" si="0"/>
        <v>KfZ?/km-Stand?</v>
      </c>
      <c r="N31" s="26" t="s">
        <v>76</v>
      </c>
      <c r="O31" s="31" t="str">
        <f t="shared" si="1"/>
        <v xml:space="preserve">Uhrzeit?      </v>
      </c>
      <c r="P31" s="27">
        <v>0</v>
      </c>
      <c r="Q31" s="32" t="str">
        <f t="shared" si="2"/>
        <v>--------------------</v>
      </c>
    </row>
    <row r="32" spans="1:17" s="7" customFormat="1" ht="18.95" customHeight="1" x14ac:dyDescent="0.2">
      <c r="A32" s="57">
        <f t="shared" si="4"/>
        <v>19</v>
      </c>
      <c r="B32" s="21"/>
      <c r="C32" s="41" t="s">
        <v>76</v>
      </c>
      <c r="D32" s="59"/>
      <c r="E32" s="60"/>
      <c r="F32" s="59"/>
      <c r="G32" s="60"/>
      <c r="H32" s="22">
        <v>0</v>
      </c>
      <c r="I32" s="29">
        <v>0</v>
      </c>
      <c r="J32" s="23">
        <v>0</v>
      </c>
      <c r="K32" s="24">
        <v>0</v>
      </c>
      <c r="L32" s="30" t="str">
        <f t="shared" si="3"/>
        <v>km-Stand?</v>
      </c>
      <c r="M32" s="31" t="str">
        <f t="shared" si="0"/>
        <v>KfZ?/km-Stand?</v>
      </c>
      <c r="N32" s="26" t="s">
        <v>76</v>
      </c>
      <c r="O32" s="31" t="str">
        <f t="shared" si="1"/>
        <v xml:space="preserve">Uhrzeit?      </v>
      </c>
      <c r="P32" s="27">
        <v>0</v>
      </c>
      <c r="Q32" s="32" t="str">
        <f t="shared" si="2"/>
        <v>--------------------</v>
      </c>
    </row>
    <row r="33" spans="1:17" s="7" customFormat="1" ht="18.95" customHeight="1" x14ac:dyDescent="0.2">
      <c r="A33" s="57">
        <f t="shared" si="4"/>
        <v>20</v>
      </c>
      <c r="B33" s="21"/>
      <c r="C33" s="41" t="s">
        <v>76</v>
      </c>
      <c r="D33" s="59"/>
      <c r="E33" s="60"/>
      <c r="F33" s="59"/>
      <c r="G33" s="60"/>
      <c r="H33" s="22">
        <v>0</v>
      </c>
      <c r="I33" s="29">
        <v>0</v>
      </c>
      <c r="J33" s="23">
        <v>0</v>
      </c>
      <c r="K33" s="24">
        <v>0</v>
      </c>
      <c r="L33" s="30" t="str">
        <f t="shared" si="3"/>
        <v>km-Stand?</v>
      </c>
      <c r="M33" s="31" t="str">
        <f t="shared" si="0"/>
        <v>KfZ?/km-Stand?</v>
      </c>
      <c r="N33" s="26" t="s">
        <v>76</v>
      </c>
      <c r="O33" s="31" t="str">
        <f t="shared" si="1"/>
        <v xml:space="preserve">Uhrzeit?      </v>
      </c>
      <c r="P33" s="27">
        <v>0</v>
      </c>
      <c r="Q33" s="32" t="str">
        <f t="shared" si="2"/>
        <v>--------------------</v>
      </c>
    </row>
    <row r="34" spans="1:17" s="7" customFormat="1" ht="18.95" customHeight="1" x14ac:dyDescent="0.2">
      <c r="A34" s="57">
        <f t="shared" si="4"/>
        <v>21</v>
      </c>
      <c r="B34" s="21"/>
      <c r="C34" s="41" t="s">
        <v>76</v>
      </c>
      <c r="D34" s="59"/>
      <c r="E34" s="60"/>
      <c r="F34" s="59"/>
      <c r="G34" s="60"/>
      <c r="H34" s="22">
        <v>0</v>
      </c>
      <c r="I34" s="29">
        <v>0</v>
      </c>
      <c r="J34" s="23">
        <v>0</v>
      </c>
      <c r="K34" s="24">
        <v>0</v>
      </c>
      <c r="L34" s="30" t="str">
        <f t="shared" si="3"/>
        <v>km-Stand?</v>
      </c>
      <c r="M34" s="31" t="str">
        <f t="shared" si="0"/>
        <v>KfZ?/km-Stand?</v>
      </c>
      <c r="N34" s="26" t="s">
        <v>76</v>
      </c>
      <c r="O34" s="31" t="str">
        <f t="shared" si="1"/>
        <v xml:space="preserve">Uhrzeit?      </v>
      </c>
      <c r="P34" s="27">
        <v>0</v>
      </c>
      <c r="Q34" s="32" t="str">
        <f t="shared" si="2"/>
        <v>--------------------</v>
      </c>
    </row>
    <row r="35" spans="1:17" s="7" customFormat="1" ht="18.95" customHeight="1" x14ac:dyDescent="0.2">
      <c r="A35" s="57">
        <f t="shared" si="4"/>
        <v>22</v>
      </c>
      <c r="B35" s="21"/>
      <c r="C35" s="41" t="s">
        <v>76</v>
      </c>
      <c r="D35" s="59"/>
      <c r="E35" s="60"/>
      <c r="F35" s="59"/>
      <c r="G35" s="60"/>
      <c r="H35" s="22">
        <v>0</v>
      </c>
      <c r="I35" s="29">
        <v>0</v>
      </c>
      <c r="J35" s="23">
        <v>0</v>
      </c>
      <c r="K35" s="24">
        <v>0</v>
      </c>
      <c r="L35" s="30" t="str">
        <f t="shared" si="3"/>
        <v>km-Stand?</v>
      </c>
      <c r="M35" s="31" t="str">
        <f t="shared" si="0"/>
        <v>KfZ?/km-Stand?</v>
      </c>
      <c r="N35" s="26" t="s">
        <v>76</v>
      </c>
      <c r="O35" s="31" t="str">
        <f t="shared" si="1"/>
        <v xml:space="preserve">Uhrzeit?      </v>
      </c>
      <c r="P35" s="27">
        <v>0</v>
      </c>
      <c r="Q35" s="32" t="str">
        <f t="shared" si="2"/>
        <v>--------------------</v>
      </c>
    </row>
    <row r="36" spans="1:17" s="7" customFormat="1" ht="18.95" customHeight="1" x14ac:dyDescent="0.2">
      <c r="A36" s="57">
        <f t="shared" si="4"/>
        <v>23</v>
      </c>
      <c r="B36" s="21"/>
      <c r="C36" s="41" t="s">
        <v>76</v>
      </c>
      <c r="D36" s="59"/>
      <c r="E36" s="60"/>
      <c r="F36" s="59"/>
      <c r="G36" s="60"/>
      <c r="H36" s="22">
        <v>0</v>
      </c>
      <c r="I36" s="29">
        <v>0</v>
      </c>
      <c r="J36" s="23">
        <v>0</v>
      </c>
      <c r="K36" s="24">
        <v>0</v>
      </c>
      <c r="L36" s="30" t="str">
        <f t="shared" si="3"/>
        <v>km-Stand?</v>
      </c>
      <c r="M36" s="31" t="str">
        <f t="shared" si="0"/>
        <v>KfZ?/km-Stand?</v>
      </c>
      <c r="N36" s="26" t="s">
        <v>76</v>
      </c>
      <c r="O36" s="31" t="str">
        <f t="shared" si="1"/>
        <v xml:space="preserve">Uhrzeit?      </v>
      </c>
      <c r="P36" s="27">
        <v>0</v>
      </c>
      <c r="Q36" s="32" t="str">
        <f t="shared" si="2"/>
        <v>--------------------</v>
      </c>
    </row>
    <row r="37" spans="1:17" s="7" customFormat="1" ht="18.95" customHeight="1" x14ac:dyDescent="0.2">
      <c r="A37" s="57">
        <f t="shared" si="4"/>
        <v>24</v>
      </c>
      <c r="B37" s="21"/>
      <c r="C37" s="41" t="s">
        <v>76</v>
      </c>
      <c r="D37" s="59"/>
      <c r="E37" s="60"/>
      <c r="F37" s="59"/>
      <c r="G37" s="60"/>
      <c r="H37" s="22">
        <v>0</v>
      </c>
      <c r="I37" s="29">
        <v>0</v>
      </c>
      <c r="J37" s="23">
        <v>0</v>
      </c>
      <c r="K37" s="24">
        <v>0</v>
      </c>
      <c r="L37" s="30" t="str">
        <f t="shared" si="3"/>
        <v>km-Stand?</v>
      </c>
      <c r="M37" s="31" t="str">
        <f t="shared" si="0"/>
        <v>KfZ?/km-Stand?</v>
      </c>
      <c r="N37" s="26" t="s">
        <v>76</v>
      </c>
      <c r="O37" s="31" t="str">
        <f t="shared" si="1"/>
        <v xml:space="preserve">Uhrzeit?      </v>
      </c>
      <c r="P37" s="27">
        <v>0</v>
      </c>
      <c r="Q37" s="32" t="str">
        <f t="shared" si="2"/>
        <v>--------------------</v>
      </c>
    </row>
    <row r="38" spans="1:17" s="7" customFormat="1" ht="18.95" customHeight="1" x14ac:dyDescent="0.2">
      <c r="A38" s="57">
        <f t="shared" si="4"/>
        <v>25</v>
      </c>
      <c r="B38" s="21"/>
      <c r="C38" s="41" t="s">
        <v>76</v>
      </c>
      <c r="D38" s="59"/>
      <c r="E38" s="60"/>
      <c r="F38" s="59"/>
      <c r="G38" s="60"/>
      <c r="H38" s="22">
        <v>0</v>
      </c>
      <c r="I38" s="29">
        <v>0</v>
      </c>
      <c r="J38" s="23">
        <v>0</v>
      </c>
      <c r="K38" s="24">
        <v>0</v>
      </c>
      <c r="L38" s="30" t="str">
        <f t="shared" si="3"/>
        <v>km-Stand?</v>
      </c>
      <c r="M38" s="31" t="str">
        <f t="shared" si="0"/>
        <v>KfZ?/km-Stand?</v>
      </c>
      <c r="N38" s="26" t="s">
        <v>76</v>
      </c>
      <c r="O38" s="31" t="str">
        <f t="shared" si="1"/>
        <v xml:space="preserve">Uhrzeit?      </v>
      </c>
      <c r="P38" s="27">
        <v>0</v>
      </c>
      <c r="Q38" s="32" t="str">
        <f t="shared" si="2"/>
        <v>--------------------</v>
      </c>
    </row>
    <row r="39" spans="1:17" s="7" customFormat="1" ht="18.95" customHeight="1" x14ac:dyDescent="0.2">
      <c r="A39" s="57">
        <f t="shared" si="4"/>
        <v>26</v>
      </c>
      <c r="B39" s="21"/>
      <c r="C39" s="41" t="s">
        <v>76</v>
      </c>
      <c r="D39" s="59"/>
      <c r="E39" s="60"/>
      <c r="F39" s="59"/>
      <c r="G39" s="60"/>
      <c r="H39" s="22">
        <v>0</v>
      </c>
      <c r="I39" s="29">
        <v>0</v>
      </c>
      <c r="J39" s="23">
        <v>0</v>
      </c>
      <c r="K39" s="24">
        <v>0</v>
      </c>
      <c r="L39" s="30" t="str">
        <f t="shared" si="3"/>
        <v>km-Stand?</v>
      </c>
      <c r="M39" s="31" t="str">
        <f t="shared" si="0"/>
        <v>KfZ?/km-Stand?</v>
      </c>
      <c r="N39" s="26" t="s">
        <v>76</v>
      </c>
      <c r="O39" s="31" t="str">
        <f t="shared" si="1"/>
        <v xml:space="preserve">Uhrzeit?      </v>
      </c>
      <c r="P39" s="27">
        <v>0</v>
      </c>
      <c r="Q39" s="32" t="str">
        <f t="shared" si="2"/>
        <v>--------------------</v>
      </c>
    </row>
    <row r="40" spans="1:17" s="7" customFormat="1" ht="18.95" customHeight="1" x14ac:dyDescent="0.2">
      <c r="A40" s="57">
        <f t="shared" si="4"/>
        <v>27</v>
      </c>
      <c r="B40" s="21"/>
      <c r="C40" s="41" t="s">
        <v>76</v>
      </c>
      <c r="D40" s="59"/>
      <c r="E40" s="60"/>
      <c r="F40" s="59"/>
      <c r="G40" s="60"/>
      <c r="H40" s="22">
        <v>0</v>
      </c>
      <c r="I40" s="29">
        <v>0</v>
      </c>
      <c r="J40" s="23">
        <v>0</v>
      </c>
      <c r="K40" s="24">
        <v>0</v>
      </c>
      <c r="L40" s="30" t="str">
        <f t="shared" si="3"/>
        <v>km-Stand?</v>
      </c>
      <c r="M40" s="31" t="str">
        <f t="shared" si="0"/>
        <v>KfZ?/km-Stand?</v>
      </c>
      <c r="N40" s="26" t="s">
        <v>76</v>
      </c>
      <c r="O40" s="31" t="str">
        <f t="shared" si="1"/>
        <v xml:space="preserve">Uhrzeit?      </v>
      </c>
      <c r="P40" s="27">
        <v>0</v>
      </c>
      <c r="Q40" s="32" t="str">
        <f t="shared" si="2"/>
        <v>--------------------</v>
      </c>
    </row>
    <row r="41" spans="1:17" s="7" customFormat="1" ht="18.95" customHeight="1" x14ac:dyDescent="0.2">
      <c r="A41" s="57">
        <f t="shared" si="4"/>
        <v>28</v>
      </c>
      <c r="B41" s="21"/>
      <c r="C41" s="41" t="s">
        <v>76</v>
      </c>
      <c r="D41" s="59"/>
      <c r="E41" s="60"/>
      <c r="F41" s="59"/>
      <c r="G41" s="60"/>
      <c r="H41" s="22">
        <v>0</v>
      </c>
      <c r="I41" s="29">
        <v>0</v>
      </c>
      <c r="J41" s="23">
        <v>0</v>
      </c>
      <c r="K41" s="24">
        <v>0</v>
      </c>
      <c r="L41" s="30" t="str">
        <f t="shared" si="3"/>
        <v>km-Stand?</v>
      </c>
      <c r="M41" s="31" t="str">
        <f t="shared" si="0"/>
        <v>KfZ?/km-Stand?</v>
      </c>
      <c r="N41" s="26" t="s">
        <v>76</v>
      </c>
      <c r="O41" s="31" t="str">
        <f t="shared" si="1"/>
        <v xml:space="preserve">Uhrzeit?      </v>
      </c>
      <c r="P41" s="27">
        <v>0</v>
      </c>
      <c r="Q41" s="32" t="str">
        <f t="shared" si="2"/>
        <v>--------------------</v>
      </c>
    </row>
    <row r="42" spans="1:17" s="7" customFormat="1" ht="18.95" customHeight="1" x14ac:dyDescent="0.2">
      <c r="A42" s="57">
        <f t="shared" si="4"/>
        <v>29</v>
      </c>
      <c r="B42" s="21"/>
      <c r="C42" s="41" t="s">
        <v>76</v>
      </c>
      <c r="D42" s="59"/>
      <c r="E42" s="60"/>
      <c r="F42" s="59"/>
      <c r="G42" s="60"/>
      <c r="H42" s="22">
        <v>0</v>
      </c>
      <c r="I42" s="29">
        <v>0</v>
      </c>
      <c r="J42" s="23">
        <v>0</v>
      </c>
      <c r="K42" s="24">
        <v>0</v>
      </c>
      <c r="L42" s="30" t="str">
        <f t="shared" si="3"/>
        <v>km-Stand?</v>
      </c>
      <c r="M42" s="31" t="str">
        <f t="shared" si="0"/>
        <v>KfZ?/km-Stand?</v>
      </c>
      <c r="N42" s="26" t="s">
        <v>76</v>
      </c>
      <c r="O42" s="31" t="str">
        <f t="shared" si="1"/>
        <v xml:space="preserve">Uhrzeit?      </v>
      </c>
      <c r="P42" s="27">
        <v>0</v>
      </c>
      <c r="Q42" s="32" t="str">
        <f t="shared" si="2"/>
        <v>--------------------</v>
      </c>
    </row>
    <row r="43" spans="1:17" s="7" customFormat="1" ht="18.95" customHeight="1" x14ac:dyDescent="0.2">
      <c r="A43" s="57">
        <f t="shared" si="4"/>
        <v>30</v>
      </c>
      <c r="B43" s="21"/>
      <c r="C43" s="41" t="s">
        <v>76</v>
      </c>
      <c r="D43" s="59"/>
      <c r="E43" s="60"/>
      <c r="F43" s="59"/>
      <c r="G43" s="60"/>
      <c r="H43" s="22">
        <v>0</v>
      </c>
      <c r="I43" s="29">
        <v>0</v>
      </c>
      <c r="J43" s="23">
        <v>0</v>
      </c>
      <c r="K43" s="24">
        <v>0</v>
      </c>
      <c r="L43" s="30" t="str">
        <f t="shared" si="3"/>
        <v>km-Stand?</v>
      </c>
      <c r="M43" s="31" t="str">
        <f t="shared" si="0"/>
        <v>KfZ?/km-Stand?</v>
      </c>
      <c r="N43" s="26" t="s">
        <v>76</v>
      </c>
      <c r="O43" s="31" t="str">
        <f t="shared" si="1"/>
        <v xml:space="preserve">Uhrzeit?      </v>
      </c>
      <c r="P43" s="27">
        <v>0</v>
      </c>
      <c r="Q43" s="32" t="str">
        <f t="shared" si="2"/>
        <v>--------------------</v>
      </c>
    </row>
    <row r="44" spans="1:17" s="7" customFormat="1" ht="18.95" customHeight="1" x14ac:dyDescent="0.2">
      <c r="A44" s="57">
        <f t="shared" si="4"/>
        <v>31</v>
      </c>
      <c r="B44" s="21"/>
      <c r="C44" s="41" t="s">
        <v>76</v>
      </c>
      <c r="D44" s="59"/>
      <c r="E44" s="60"/>
      <c r="F44" s="59"/>
      <c r="G44" s="60"/>
      <c r="H44" s="22">
        <v>0</v>
      </c>
      <c r="I44" s="29">
        <v>0</v>
      </c>
      <c r="J44" s="23">
        <v>0</v>
      </c>
      <c r="K44" s="24">
        <v>0</v>
      </c>
      <c r="L44" s="30" t="str">
        <f t="shared" si="3"/>
        <v>km-Stand?</v>
      </c>
      <c r="M44" s="31" t="str">
        <f t="shared" si="0"/>
        <v>KfZ?/km-Stand?</v>
      </c>
      <c r="N44" s="26" t="s">
        <v>76</v>
      </c>
      <c r="O44" s="31" t="str">
        <f t="shared" si="1"/>
        <v xml:space="preserve">Uhrzeit?      </v>
      </c>
      <c r="P44" s="27">
        <v>0</v>
      </c>
      <c r="Q44" s="32" t="str">
        <f t="shared" si="2"/>
        <v>--------------------</v>
      </c>
    </row>
    <row r="45" spans="1:17" s="7" customFormat="1" ht="18.95" customHeight="1" x14ac:dyDescent="0.2">
      <c r="A45" s="57">
        <f t="shared" si="4"/>
        <v>32</v>
      </c>
      <c r="B45" s="21"/>
      <c r="C45" s="41" t="s">
        <v>76</v>
      </c>
      <c r="D45" s="59"/>
      <c r="E45" s="60"/>
      <c r="F45" s="59"/>
      <c r="G45" s="60"/>
      <c r="H45" s="22">
        <v>0</v>
      </c>
      <c r="I45" s="29">
        <v>0</v>
      </c>
      <c r="J45" s="23">
        <v>0</v>
      </c>
      <c r="K45" s="24">
        <v>0</v>
      </c>
      <c r="L45" s="30" t="str">
        <f t="shared" si="3"/>
        <v>km-Stand?</v>
      </c>
      <c r="M45" s="31" t="str">
        <f t="shared" si="0"/>
        <v>KfZ?/km-Stand?</v>
      </c>
      <c r="N45" s="26" t="s">
        <v>76</v>
      </c>
      <c r="O45" s="31" t="str">
        <f t="shared" si="1"/>
        <v xml:space="preserve">Uhrzeit?      </v>
      </c>
      <c r="P45" s="27">
        <v>0</v>
      </c>
      <c r="Q45" s="32" t="str">
        <f t="shared" si="2"/>
        <v>--------------------</v>
      </c>
    </row>
    <row r="46" spans="1:17" s="7" customFormat="1" ht="18.95" customHeight="1" x14ac:dyDescent="0.2">
      <c r="A46" s="57">
        <f t="shared" si="4"/>
        <v>33</v>
      </c>
      <c r="B46" s="21"/>
      <c r="C46" s="41" t="s">
        <v>76</v>
      </c>
      <c r="D46" s="59"/>
      <c r="E46" s="60"/>
      <c r="F46" s="59"/>
      <c r="G46" s="60"/>
      <c r="H46" s="22">
        <v>0</v>
      </c>
      <c r="I46" s="29">
        <v>0</v>
      </c>
      <c r="J46" s="23">
        <v>0</v>
      </c>
      <c r="K46" s="24">
        <v>0</v>
      </c>
      <c r="L46" s="30" t="str">
        <f t="shared" si="3"/>
        <v>km-Stand?</v>
      </c>
      <c r="M46" s="31" t="str">
        <f t="shared" si="0"/>
        <v>KfZ?/km-Stand?</v>
      </c>
      <c r="N46" s="26" t="s">
        <v>76</v>
      </c>
      <c r="O46" s="31" t="str">
        <f t="shared" si="1"/>
        <v xml:space="preserve">Uhrzeit?      </v>
      </c>
      <c r="P46" s="27">
        <v>0</v>
      </c>
      <c r="Q46" s="32" t="str">
        <f t="shared" si="2"/>
        <v>--------------------</v>
      </c>
    </row>
    <row r="47" spans="1:17" s="7" customFormat="1" ht="18.95" customHeight="1" x14ac:dyDescent="0.2">
      <c r="A47" s="57">
        <f t="shared" si="4"/>
        <v>34</v>
      </c>
      <c r="B47" s="21"/>
      <c r="C47" s="41" t="s">
        <v>76</v>
      </c>
      <c r="D47" s="59"/>
      <c r="E47" s="60"/>
      <c r="F47" s="59"/>
      <c r="G47" s="60"/>
      <c r="H47" s="22">
        <v>0</v>
      </c>
      <c r="I47" s="29">
        <v>0</v>
      </c>
      <c r="J47" s="23">
        <v>0</v>
      </c>
      <c r="K47" s="24">
        <v>0</v>
      </c>
      <c r="L47" s="30" t="str">
        <f t="shared" si="3"/>
        <v>km-Stand?</v>
      </c>
      <c r="M47" s="31" t="str">
        <f t="shared" si="0"/>
        <v>KfZ?/km-Stand?</v>
      </c>
      <c r="N47" s="26" t="s">
        <v>76</v>
      </c>
      <c r="O47" s="31" t="str">
        <f t="shared" si="1"/>
        <v xml:space="preserve">Uhrzeit?      </v>
      </c>
      <c r="P47" s="27">
        <v>0</v>
      </c>
      <c r="Q47" s="32" t="str">
        <f t="shared" si="2"/>
        <v>--------------------</v>
      </c>
    </row>
    <row r="48" spans="1:17" s="7" customFormat="1" ht="18.95" customHeight="1" x14ac:dyDescent="0.2">
      <c r="A48" s="57">
        <f t="shared" si="4"/>
        <v>35</v>
      </c>
      <c r="B48" s="21"/>
      <c r="C48" s="41" t="s">
        <v>76</v>
      </c>
      <c r="D48" s="59"/>
      <c r="E48" s="60"/>
      <c r="F48" s="59"/>
      <c r="G48" s="60"/>
      <c r="H48" s="22">
        <v>0</v>
      </c>
      <c r="I48" s="29">
        <v>0</v>
      </c>
      <c r="J48" s="23">
        <v>0</v>
      </c>
      <c r="K48" s="24">
        <v>0</v>
      </c>
      <c r="L48" s="30" t="str">
        <f t="shared" si="3"/>
        <v>km-Stand?</v>
      </c>
      <c r="M48" s="31" t="str">
        <f t="shared" si="0"/>
        <v>KfZ?/km-Stand?</v>
      </c>
      <c r="N48" s="26" t="s">
        <v>76</v>
      </c>
      <c r="O48" s="31" t="str">
        <f t="shared" si="1"/>
        <v xml:space="preserve">Uhrzeit?      </v>
      </c>
      <c r="P48" s="27">
        <v>0</v>
      </c>
      <c r="Q48" s="32" t="str">
        <f t="shared" si="2"/>
        <v>--------------------</v>
      </c>
    </row>
    <row r="49" spans="1:17" s="7" customFormat="1" ht="18.95" customHeight="1" x14ac:dyDescent="0.2">
      <c r="A49" s="57">
        <f t="shared" si="4"/>
        <v>36</v>
      </c>
      <c r="B49" s="21"/>
      <c r="C49" s="41" t="s">
        <v>76</v>
      </c>
      <c r="D49" s="59"/>
      <c r="E49" s="60"/>
      <c r="F49" s="59"/>
      <c r="G49" s="60"/>
      <c r="H49" s="22">
        <v>0</v>
      </c>
      <c r="I49" s="29">
        <v>0</v>
      </c>
      <c r="J49" s="23">
        <v>0</v>
      </c>
      <c r="K49" s="24">
        <v>0</v>
      </c>
      <c r="L49" s="30" t="str">
        <f t="shared" si="3"/>
        <v>km-Stand?</v>
      </c>
      <c r="M49" s="31" t="str">
        <f t="shared" si="0"/>
        <v>KfZ?/km-Stand?</v>
      </c>
      <c r="N49" s="26" t="s">
        <v>76</v>
      </c>
      <c r="O49" s="31" t="str">
        <f t="shared" si="1"/>
        <v xml:space="preserve">Uhrzeit?      </v>
      </c>
      <c r="P49" s="27">
        <v>0</v>
      </c>
      <c r="Q49" s="32" t="str">
        <f t="shared" si="2"/>
        <v>--------------------</v>
      </c>
    </row>
    <row r="50" spans="1:17" s="7" customFormat="1" ht="18.95" customHeight="1" x14ac:dyDescent="0.2">
      <c r="A50" s="57">
        <f t="shared" si="4"/>
        <v>37</v>
      </c>
      <c r="B50" s="21"/>
      <c r="C50" s="41" t="s">
        <v>76</v>
      </c>
      <c r="D50" s="59"/>
      <c r="E50" s="60"/>
      <c r="F50" s="59"/>
      <c r="G50" s="60"/>
      <c r="H50" s="22">
        <v>0</v>
      </c>
      <c r="I50" s="29">
        <v>0</v>
      </c>
      <c r="J50" s="23">
        <v>0</v>
      </c>
      <c r="K50" s="24">
        <v>0</v>
      </c>
      <c r="L50" s="30" t="str">
        <f t="shared" si="3"/>
        <v>km-Stand?</v>
      </c>
      <c r="M50" s="31" t="str">
        <f t="shared" si="0"/>
        <v>KfZ?/km-Stand?</v>
      </c>
      <c r="N50" s="26" t="s">
        <v>76</v>
      </c>
      <c r="O50" s="31" t="str">
        <f t="shared" si="1"/>
        <v xml:space="preserve">Uhrzeit?      </v>
      </c>
      <c r="P50" s="27">
        <v>0</v>
      </c>
      <c r="Q50" s="32" t="str">
        <f t="shared" si="2"/>
        <v>--------------------</v>
      </c>
    </row>
    <row r="51" spans="1:17" s="7" customFormat="1" ht="18.95" customHeight="1" x14ac:dyDescent="0.2">
      <c r="A51" s="57">
        <f t="shared" si="4"/>
        <v>38</v>
      </c>
      <c r="B51" s="21"/>
      <c r="C51" s="41" t="s">
        <v>76</v>
      </c>
      <c r="D51" s="59"/>
      <c r="E51" s="60"/>
      <c r="F51" s="59"/>
      <c r="G51" s="60"/>
      <c r="H51" s="22">
        <v>0</v>
      </c>
      <c r="I51" s="29">
        <v>0</v>
      </c>
      <c r="J51" s="23">
        <v>0</v>
      </c>
      <c r="K51" s="24">
        <v>0</v>
      </c>
      <c r="L51" s="30" t="str">
        <f t="shared" si="3"/>
        <v>km-Stand?</v>
      </c>
      <c r="M51" s="31" t="str">
        <f t="shared" si="0"/>
        <v>KfZ?/km-Stand?</v>
      </c>
      <c r="N51" s="26" t="s">
        <v>76</v>
      </c>
      <c r="O51" s="31" t="str">
        <f t="shared" si="1"/>
        <v xml:space="preserve">Uhrzeit?      </v>
      </c>
      <c r="P51" s="27">
        <v>0</v>
      </c>
      <c r="Q51" s="32" t="str">
        <f t="shared" si="2"/>
        <v>--------------------</v>
      </c>
    </row>
    <row r="52" spans="1:17" s="33" customFormat="1" ht="5.0999999999999996" customHeight="1" x14ac:dyDescent="0.2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1:17" s="33" customFormat="1" ht="27" customHeight="1" x14ac:dyDescent="0.2">
      <c r="A53" s="66" t="s">
        <v>70</v>
      </c>
      <c r="B53" s="67"/>
      <c r="C53" s="67"/>
      <c r="D53" s="67"/>
      <c r="E53" s="68"/>
      <c r="F53" s="68"/>
      <c r="G53" s="68"/>
      <c r="H53" s="68"/>
      <c r="I53" s="69"/>
      <c r="J53" s="43" t="s">
        <v>74</v>
      </c>
      <c r="K53" s="34">
        <f ca="1">IF(SUMIF(C14:Q51,"Dienst 0,16 €/km",Q14:Q51)&gt;0,SUMIF(C14:Q51,"Dienst 0,16 €/km",Q14:Q51),0)</f>
        <v>0</v>
      </c>
      <c r="L53" s="44" t="s">
        <v>66</v>
      </c>
      <c r="M53" s="35">
        <f ca="1">IF(SUMIF(C14:Q51,"Privat 0,20 €/km",Q14:Q51)&gt;0,SUMIF(C14:Q51,"Privat 0,20 €/km",Q14:Q51),0)</f>
        <v>0</v>
      </c>
      <c r="N53" s="44" t="s">
        <v>67</v>
      </c>
      <c r="O53" s="36">
        <f ca="1">IF(SUMIF(C14:Q51,"Privat 0,38 €/km",Q14:Q51)&gt;0,SUMIF(C14:Q51,"Privat 0,38 €/km",Q14:Q51),0)</f>
        <v>0</v>
      </c>
      <c r="P53" s="42" t="s">
        <v>56</v>
      </c>
      <c r="Q53" s="37">
        <f ca="1">M53+O53</f>
        <v>0</v>
      </c>
    </row>
    <row r="54" spans="1:17" s="38" customFormat="1" ht="14.1" customHeight="1" x14ac:dyDescent="0.2">
      <c r="A54" s="92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</row>
    <row r="55" spans="1:17" s="39" customFormat="1" ht="14.1" customHeight="1" x14ac:dyDescent="0.2">
      <c r="A55" s="105" t="str">
        <f ca="1">IF(Q53&gt;0,"Für die im Rahmen des o.g. Vorhabens durchgeführte(n) Dienstfahrt(en) mit meinem Privat-KfZ (ggf. zuzügl. Nebenkosten und Tagegeld) bitte ich um Überweisung des Betrages i. H. v. insgesamt "&amp;TEXT(Q53,"#.##0,00 €."),"  ")</f>
        <v xml:space="preserve">  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</row>
    <row r="56" spans="1:17" s="40" customFormat="1" ht="14.1" customHeight="1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7" s="40" customFormat="1" ht="14.1" customHeight="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s="40" customFormat="1" ht="14.1" customHeight="1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s="40" customFormat="1" ht="14.1" customHeight="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3" t="str">
        <f ca="1">IF(Q53&gt;0,"Ort, Datum, Unterschrift Mitarbeiter*in","  ")</f>
        <v xml:space="preserve">  </v>
      </c>
      <c r="O59" s="64"/>
      <c r="P59" s="64"/>
      <c r="Q59" s="64"/>
    </row>
  </sheetData>
  <sheetProtection algorithmName="SHA-512" hashValue="1Fed2rL8M08xE9ugMc9u5+YqLzwsIeFduIyIwUITg/QEXRIj6ur0s7MqnpteL1L3vOI2VdcazH5JZZ6TBd8ngw==" saltValue="5cOfo6vYPZ9KkSpApJ/4JQ==" spinCount="100000" sheet="1" selectLockedCells="1"/>
  <mergeCells count="112">
    <mergeCell ref="B1:C1"/>
    <mergeCell ref="B2:C2"/>
    <mergeCell ref="B3:C3"/>
    <mergeCell ref="A5:Q5"/>
    <mergeCell ref="F14:G14"/>
    <mergeCell ref="F15:G15"/>
    <mergeCell ref="F16:G16"/>
    <mergeCell ref="A55:Q55"/>
    <mergeCell ref="F10:G11"/>
    <mergeCell ref="P10:P11"/>
    <mergeCell ref="Q10:Q11"/>
    <mergeCell ref="A12:P12"/>
    <mergeCell ref="A13:K13"/>
    <mergeCell ref="H10:I10"/>
    <mergeCell ref="J10:K10"/>
    <mergeCell ref="L10:L11"/>
    <mergeCell ref="M10:M11"/>
    <mergeCell ref="N10:N11"/>
    <mergeCell ref="O10:O11"/>
    <mergeCell ref="F21:G21"/>
    <mergeCell ref="A6:Q6"/>
    <mergeCell ref="A7:B7"/>
    <mergeCell ref="C7:E7"/>
    <mergeCell ref="A8:B8"/>
    <mergeCell ref="C8:E8"/>
    <mergeCell ref="F7:Q8"/>
    <mergeCell ref="A10:A11"/>
    <mergeCell ref="B10:B11"/>
    <mergeCell ref="C10:C11"/>
    <mergeCell ref="D10:E11"/>
    <mergeCell ref="A4:F4"/>
    <mergeCell ref="G4:Q4"/>
    <mergeCell ref="A54:Q54"/>
    <mergeCell ref="A52:Q52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N59:Q59"/>
    <mergeCell ref="F9:G9"/>
    <mergeCell ref="A59:M59"/>
    <mergeCell ref="A53:I53"/>
    <mergeCell ref="A56:Q58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18:G18"/>
    <mergeCell ref="F19:G19"/>
    <mergeCell ref="F20:G20"/>
    <mergeCell ref="D24:E24"/>
    <mergeCell ref="D25:E25"/>
    <mergeCell ref="D26:E26"/>
    <mergeCell ref="D27:E27"/>
    <mergeCell ref="D28:E28"/>
    <mergeCell ref="D49:E49"/>
    <mergeCell ref="D50:E50"/>
    <mergeCell ref="D51:E51"/>
    <mergeCell ref="D9:E9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</mergeCells>
  <conditionalFormatting sqref="H17">
    <cfRule type="cellIs" dxfId="78" priority="82" operator="lessThan">
      <formula>$H$17</formula>
    </cfRule>
  </conditionalFormatting>
  <conditionalFormatting sqref="I14">
    <cfRule type="cellIs" dxfId="77" priority="81" operator="lessThanOrEqual">
      <formula>$H$14</formula>
    </cfRule>
  </conditionalFormatting>
  <conditionalFormatting sqref="I15">
    <cfRule type="cellIs" dxfId="76" priority="85" operator="lessThanOrEqual">
      <formula>$H$15</formula>
    </cfRule>
  </conditionalFormatting>
  <conditionalFormatting sqref="I16">
    <cfRule type="cellIs" dxfId="75" priority="83" operator="lessThanOrEqual">
      <formula>$H$16</formula>
    </cfRule>
  </conditionalFormatting>
  <conditionalFormatting sqref="I17">
    <cfRule type="cellIs" dxfId="74" priority="43" operator="lessThanOrEqual">
      <formula>$H$17</formula>
    </cfRule>
  </conditionalFormatting>
  <conditionalFormatting sqref="I18">
    <cfRule type="cellIs" dxfId="73" priority="42" operator="lessThanOrEqual">
      <formula>$H$18</formula>
    </cfRule>
  </conditionalFormatting>
  <conditionalFormatting sqref="I19">
    <cfRule type="cellIs" dxfId="72" priority="41" operator="lessThanOrEqual">
      <formula>$H$19</formula>
    </cfRule>
  </conditionalFormatting>
  <conditionalFormatting sqref="I20">
    <cfRule type="cellIs" dxfId="71" priority="40" operator="lessThanOrEqual">
      <formula>$H$20</formula>
    </cfRule>
  </conditionalFormatting>
  <conditionalFormatting sqref="I21">
    <cfRule type="cellIs" dxfId="70" priority="39" operator="lessThanOrEqual">
      <formula>$H$21</formula>
    </cfRule>
  </conditionalFormatting>
  <conditionalFormatting sqref="I22">
    <cfRule type="cellIs" dxfId="69" priority="38" operator="lessThanOrEqual">
      <formula>$H$22</formula>
    </cfRule>
  </conditionalFormatting>
  <conditionalFormatting sqref="I23">
    <cfRule type="cellIs" dxfId="68" priority="37" operator="lessThanOrEqual">
      <formula>$H$23</formula>
    </cfRule>
  </conditionalFormatting>
  <conditionalFormatting sqref="I24">
    <cfRule type="cellIs" dxfId="67" priority="36" operator="lessThanOrEqual">
      <formula>$H$24</formula>
    </cfRule>
  </conditionalFormatting>
  <conditionalFormatting sqref="I25">
    <cfRule type="cellIs" dxfId="66" priority="35" operator="lessThanOrEqual">
      <formula>$H$25</formula>
    </cfRule>
  </conditionalFormatting>
  <conditionalFormatting sqref="I26">
    <cfRule type="cellIs" dxfId="65" priority="34" operator="lessThanOrEqual">
      <formula>$H$26</formula>
    </cfRule>
  </conditionalFormatting>
  <conditionalFormatting sqref="I27">
    <cfRule type="cellIs" dxfId="64" priority="33" operator="lessThanOrEqual">
      <formula>$H$27</formula>
    </cfRule>
  </conditionalFormatting>
  <conditionalFormatting sqref="I28">
    <cfRule type="cellIs" dxfId="63" priority="32" operator="lessThanOrEqual">
      <formula>$H$28</formula>
    </cfRule>
  </conditionalFormatting>
  <conditionalFormatting sqref="I29">
    <cfRule type="cellIs" dxfId="62" priority="31" operator="lessThanOrEqual">
      <formula>$H$29</formula>
    </cfRule>
  </conditionalFormatting>
  <conditionalFormatting sqref="I30">
    <cfRule type="cellIs" dxfId="61" priority="30" operator="lessThanOrEqual">
      <formula>$H$30</formula>
    </cfRule>
  </conditionalFormatting>
  <conditionalFormatting sqref="I31">
    <cfRule type="cellIs" dxfId="60" priority="29" operator="lessThanOrEqual">
      <formula>$H$31</formula>
    </cfRule>
  </conditionalFormatting>
  <conditionalFormatting sqref="I32">
    <cfRule type="cellIs" dxfId="59" priority="28" operator="lessThanOrEqual">
      <formula>$H$32</formula>
    </cfRule>
  </conditionalFormatting>
  <conditionalFormatting sqref="I33">
    <cfRule type="cellIs" dxfId="58" priority="27" operator="lessThanOrEqual">
      <formula>$H$33</formula>
    </cfRule>
  </conditionalFormatting>
  <conditionalFormatting sqref="I34">
    <cfRule type="cellIs" dxfId="57" priority="26" operator="lessThanOrEqual">
      <formula>$H$34</formula>
    </cfRule>
  </conditionalFormatting>
  <conditionalFormatting sqref="I35">
    <cfRule type="cellIs" dxfId="56" priority="25" operator="lessThanOrEqual">
      <formula>$H$35</formula>
    </cfRule>
  </conditionalFormatting>
  <conditionalFormatting sqref="I36">
    <cfRule type="cellIs" dxfId="55" priority="24" operator="lessThanOrEqual">
      <formula>$H$36</formula>
    </cfRule>
  </conditionalFormatting>
  <conditionalFormatting sqref="I37">
    <cfRule type="cellIs" dxfId="54" priority="23" operator="lessThanOrEqual">
      <formula>$H$37</formula>
    </cfRule>
  </conditionalFormatting>
  <conditionalFormatting sqref="I38">
    <cfRule type="cellIs" dxfId="53" priority="22" operator="lessThanOrEqual">
      <formula>$H$38</formula>
    </cfRule>
  </conditionalFormatting>
  <conditionalFormatting sqref="I39">
    <cfRule type="cellIs" dxfId="52" priority="21" operator="lessThanOrEqual">
      <formula>$H$39</formula>
    </cfRule>
  </conditionalFormatting>
  <conditionalFormatting sqref="I40">
    <cfRule type="cellIs" dxfId="51" priority="20" operator="lessThanOrEqual">
      <formula>$H$40</formula>
    </cfRule>
  </conditionalFormatting>
  <conditionalFormatting sqref="I41">
    <cfRule type="cellIs" dxfId="50" priority="19" operator="lessThanOrEqual">
      <formula>$H$41</formula>
    </cfRule>
  </conditionalFormatting>
  <conditionalFormatting sqref="I42">
    <cfRule type="cellIs" dxfId="49" priority="18" operator="lessThanOrEqual">
      <formula>$H$42</formula>
    </cfRule>
  </conditionalFormatting>
  <conditionalFormatting sqref="I43">
    <cfRule type="cellIs" dxfId="48" priority="17" operator="lessThanOrEqual">
      <formula>$H$43</formula>
    </cfRule>
  </conditionalFormatting>
  <conditionalFormatting sqref="I44">
    <cfRule type="cellIs" dxfId="47" priority="16" operator="lessThanOrEqual">
      <formula>$H$44</formula>
    </cfRule>
  </conditionalFormatting>
  <conditionalFormatting sqref="I45">
    <cfRule type="cellIs" dxfId="46" priority="15" operator="lessThanOrEqual">
      <formula>$H$45</formula>
    </cfRule>
  </conditionalFormatting>
  <conditionalFormatting sqref="I46">
    <cfRule type="cellIs" dxfId="45" priority="14" operator="lessThanOrEqual">
      <formula>$H$46</formula>
    </cfRule>
  </conditionalFormatting>
  <conditionalFormatting sqref="I47">
    <cfRule type="cellIs" dxfId="44" priority="13" operator="lessThanOrEqual">
      <formula>$H$47</formula>
    </cfRule>
  </conditionalFormatting>
  <conditionalFormatting sqref="I48">
    <cfRule type="cellIs" dxfId="43" priority="12" operator="lessThanOrEqual">
      <formula>$H$48</formula>
    </cfRule>
  </conditionalFormatting>
  <conditionalFormatting sqref="I49">
    <cfRule type="cellIs" dxfId="42" priority="11" operator="lessThanOrEqual">
      <formula>$H$49</formula>
    </cfRule>
  </conditionalFormatting>
  <conditionalFormatting sqref="I50">
    <cfRule type="cellIs" dxfId="41" priority="10" operator="lessThanOrEqual">
      <formula>$H$50</formula>
    </cfRule>
  </conditionalFormatting>
  <conditionalFormatting sqref="I51">
    <cfRule type="cellIs" dxfId="40" priority="9" operator="lessThanOrEqual">
      <formula>$H$51</formula>
    </cfRule>
  </conditionalFormatting>
  <conditionalFormatting sqref="K14">
    <cfRule type="cellIs" dxfId="39" priority="84" operator="lessThanOrEqual">
      <formula>$J$14</formula>
    </cfRule>
  </conditionalFormatting>
  <conditionalFormatting sqref="K15">
    <cfRule type="cellIs" dxfId="38" priority="80" operator="lessThanOrEqual">
      <formula>$J$15</formula>
    </cfRule>
  </conditionalFormatting>
  <conditionalFormatting sqref="K16">
    <cfRule type="cellIs" dxfId="37" priority="79" operator="lessThanOrEqual">
      <formula>$J$16</formula>
    </cfRule>
  </conditionalFormatting>
  <conditionalFormatting sqref="K17">
    <cfRule type="cellIs" dxfId="36" priority="78" operator="lessThanOrEqual">
      <formula>$J$17</formula>
    </cfRule>
  </conditionalFormatting>
  <conditionalFormatting sqref="K18">
    <cfRule type="cellIs" dxfId="35" priority="77" operator="lessThanOrEqual">
      <formula>$J$18</formula>
    </cfRule>
  </conditionalFormatting>
  <conditionalFormatting sqref="K19">
    <cfRule type="cellIs" dxfId="34" priority="76" operator="lessThanOrEqual">
      <formula>$J$19</formula>
    </cfRule>
  </conditionalFormatting>
  <conditionalFormatting sqref="K20">
    <cfRule type="cellIs" dxfId="33" priority="75" operator="lessThanOrEqual">
      <formula>$J$20</formula>
    </cfRule>
  </conditionalFormatting>
  <conditionalFormatting sqref="K21">
    <cfRule type="cellIs" dxfId="32" priority="74" operator="lessThanOrEqual">
      <formula>$J$21</formula>
    </cfRule>
  </conditionalFormatting>
  <conditionalFormatting sqref="K22">
    <cfRule type="cellIs" dxfId="31" priority="73" operator="lessThanOrEqual">
      <formula>$J$22</formula>
    </cfRule>
  </conditionalFormatting>
  <conditionalFormatting sqref="K23">
    <cfRule type="cellIs" dxfId="30" priority="72" operator="lessThanOrEqual">
      <formula>$J$23</formula>
    </cfRule>
  </conditionalFormatting>
  <conditionalFormatting sqref="K24">
    <cfRule type="cellIs" dxfId="29" priority="71" operator="lessThanOrEqual">
      <formula>$J$24</formula>
    </cfRule>
  </conditionalFormatting>
  <conditionalFormatting sqref="K25">
    <cfRule type="cellIs" dxfId="28" priority="70" operator="lessThanOrEqual">
      <formula>$J$25</formula>
    </cfRule>
  </conditionalFormatting>
  <conditionalFormatting sqref="K26">
    <cfRule type="cellIs" dxfId="27" priority="69" operator="lessThanOrEqual">
      <formula>$J$26</formula>
    </cfRule>
  </conditionalFormatting>
  <conditionalFormatting sqref="K27">
    <cfRule type="cellIs" dxfId="26" priority="68" operator="lessThanOrEqual">
      <formula>$J$27</formula>
    </cfRule>
  </conditionalFormatting>
  <conditionalFormatting sqref="K28">
    <cfRule type="cellIs" dxfId="25" priority="67" operator="lessThanOrEqual">
      <formula>$J$28</formula>
    </cfRule>
  </conditionalFormatting>
  <conditionalFormatting sqref="K29">
    <cfRule type="cellIs" dxfId="24" priority="66" operator="lessThanOrEqual">
      <formula>$J$29</formula>
    </cfRule>
  </conditionalFormatting>
  <conditionalFormatting sqref="K30">
    <cfRule type="cellIs" dxfId="23" priority="65" operator="lessThanOrEqual">
      <formula>$J$30</formula>
    </cfRule>
  </conditionalFormatting>
  <conditionalFormatting sqref="K31">
    <cfRule type="cellIs" dxfId="22" priority="64" operator="lessThanOrEqual">
      <formula>$J$31</formula>
    </cfRule>
  </conditionalFormatting>
  <conditionalFormatting sqref="K32">
    <cfRule type="cellIs" dxfId="21" priority="63" operator="lessThanOrEqual">
      <formula>$J$32</formula>
    </cfRule>
  </conditionalFormatting>
  <conditionalFormatting sqref="K33">
    <cfRule type="cellIs" dxfId="20" priority="62" operator="lessThanOrEqual">
      <formula>$J$33</formula>
    </cfRule>
  </conditionalFormatting>
  <conditionalFormatting sqref="K34">
    <cfRule type="cellIs" dxfId="19" priority="61" operator="lessThanOrEqual">
      <formula>$J$34</formula>
    </cfRule>
  </conditionalFormatting>
  <conditionalFormatting sqref="K35">
    <cfRule type="cellIs" dxfId="18" priority="60" operator="lessThanOrEqual">
      <formula>$J$35</formula>
    </cfRule>
  </conditionalFormatting>
  <conditionalFormatting sqref="K36">
    <cfRule type="cellIs" dxfId="17" priority="59" operator="lessThanOrEqual">
      <formula>$J$36</formula>
    </cfRule>
  </conditionalFormatting>
  <conditionalFormatting sqref="K37">
    <cfRule type="cellIs" dxfId="16" priority="58" operator="lessThanOrEqual">
      <formula>$J$37</formula>
    </cfRule>
  </conditionalFormatting>
  <conditionalFormatting sqref="K38">
    <cfRule type="cellIs" dxfId="15" priority="57" operator="lessThanOrEqual">
      <formula>$J$38</formula>
    </cfRule>
  </conditionalFormatting>
  <conditionalFormatting sqref="K39">
    <cfRule type="cellIs" dxfId="14" priority="56" operator="lessThanOrEqual">
      <formula>$J$39</formula>
    </cfRule>
  </conditionalFormatting>
  <conditionalFormatting sqref="K40">
    <cfRule type="cellIs" dxfId="13" priority="55" operator="lessThanOrEqual">
      <formula>$J$40</formula>
    </cfRule>
  </conditionalFormatting>
  <conditionalFormatting sqref="K41">
    <cfRule type="cellIs" dxfId="12" priority="54" operator="lessThanOrEqual">
      <formula>$J$41</formula>
    </cfRule>
  </conditionalFormatting>
  <conditionalFormatting sqref="K42">
    <cfRule type="cellIs" dxfId="11" priority="53" operator="lessThanOrEqual">
      <formula>$J$42</formula>
    </cfRule>
  </conditionalFormatting>
  <conditionalFormatting sqref="K43">
    <cfRule type="cellIs" dxfId="10" priority="52" operator="lessThanOrEqual">
      <formula>$J$43</formula>
    </cfRule>
  </conditionalFormatting>
  <conditionalFormatting sqref="K44">
    <cfRule type="cellIs" dxfId="9" priority="51" operator="lessThanOrEqual">
      <formula>$J$44</formula>
    </cfRule>
  </conditionalFormatting>
  <conditionalFormatting sqref="K45">
    <cfRule type="cellIs" dxfId="8" priority="50" operator="lessThanOrEqual">
      <formula>$J$45</formula>
    </cfRule>
  </conditionalFormatting>
  <conditionalFormatting sqref="K46">
    <cfRule type="cellIs" dxfId="7" priority="49" operator="lessThanOrEqual">
      <formula>$J$46</formula>
    </cfRule>
  </conditionalFormatting>
  <conditionalFormatting sqref="K47">
    <cfRule type="cellIs" dxfId="6" priority="48" operator="lessThanOrEqual">
      <formula>$J$47</formula>
    </cfRule>
  </conditionalFormatting>
  <conditionalFormatting sqref="K48">
    <cfRule type="cellIs" dxfId="5" priority="47" operator="lessThanOrEqual">
      <formula>$J$48</formula>
    </cfRule>
  </conditionalFormatting>
  <conditionalFormatting sqref="K49">
    <cfRule type="cellIs" dxfId="4" priority="46" operator="lessThanOrEqual">
      <formula>$J$49</formula>
    </cfRule>
  </conditionalFormatting>
  <conditionalFormatting sqref="K50">
    <cfRule type="cellIs" dxfId="3" priority="45" operator="lessThanOrEqual">
      <formula>$J$50</formula>
    </cfRule>
  </conditionalFormatting>
  <conditionalFormatting sqref="K51">
    <cfRule type="cellIs" dxfId="2" priority="44" operator="lessThanOrEqual">
      <formula>$J$51</formula>
    </cfRule>
  </conditionalFormatting>
  <conditionalFormatting sqref="M14:M51">
    <cfRule type="cellIs" dxfId="1" priority="1" operator="lessThan">
      <formula>0</formula>
    </cfRule>
  </conditionalFormatting>
  <conditionalFormatting sqref="N59:Q59">
    <cfRule type="cellIs" dxfId="0" priority="2" operator="equal">
      <formula>"Ort, Datum, Unterschrift des Mitarbeiters"</formula>
    </cfRule>
  </conditionalFormatting>
  <dataValidations count="10">
    <dataValidation errorStyle="information" operator="lessThanOrEqual" allowBlank="1" showInputMessage="1" error="Bitte nur ganzzahligen Wert zwischen 0 und 1.000.000 eingeben!" sqref="L14:L51" xr:uid="{00000000-0002-0000-0000-000000000000}"/>
    <dataValidation type="list" allowBlank="1" showInputMessage="1" showErrorMessage="1" sqref="C14:C51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Bitte Wählen!," Dienst 0,16 €/km"," Privat 0,20 €/km"," Privat 0,38 €/km"</x12ac:list>
        </mc:Choice>
        <mc:Fallback>
          <formula1>"Bitte Wählen!, Dienst 0,16 €/km, Privat 0,20 €/km, Privat 0,38 €/km"</formula1>
        </mc:Fallback>
      </mc:AlternateContent>
    </dataValidation>
    <dataValidation type="whole" allowBlank="1" showInputMessage="1" showErrorMessage="1" error="Bitte nur ganzzahlige Werte eingeben!" sqref="J14:K51" xr:uid="{00000000-0002-0000-0000-000002000000}">
      <formula1>0</formula1>
      <formula2>10000000</formula2>
    </dataValidation>
    <dataValidation type="time" operator="lessThanOrEqual" allowBlank="1" showInputMessage="1" showErrorMessage="1" error="Format 00:00 für Werte kleiner oder gleich 23:59 Uhr" sqref="H14:I51" xr:uid="{00000000-0002-0000-0000-000003000000}">
      <formula1>0.999305555555556</formula1>
    </dataValidation>
    <dataValidation type="list" allowBlank="1" showInputMessage="1" showErrorMessage="1" sqref="N15:N51" xr:uid="{00000000-0002-0000-0000-000004000000}">
      <formula1>"Bitte Wählen!, ja bzw. entfällt, Nein"</formula1>
    </dataValidation>
    <dataValidation type="textLength" operator="lessThanOrEqual" allowBlank="1" showInputMessage="1" showErrorMessage="1" error="max. Textlänge (mit Leerzeichen): 80 Zeichen" sqref="D14:G51" xr:uid="{00000000-0002-0000-0000-000005000000}">
      <formula1>80</formula1>
    </dataValidation>
    <dataValidation type="list" allowBlank="1" showInputMessage="1" showErrorMessage="1" sqref="N14" xr:uid="{00000000-0002-0000-0000-000006000000}">
      <formula1>"Bitte Wählen!, ja bzw. enfällt, Nein"</formula1>
    </dataValidation>
    <dataValidation type="decimal" allowBlank="1" showInputMessage="1" showErrorMessage="1" error="Dezimalzahlen" sqref="P14:P51" xr:uid="{00000000-0002-0000-0000-000007000000}">
      <formula1>0</formula1>
      <formula2>1000</formula2>
    </dataValidation>
    <dataValidation type="date" allowBlank="1" showInputMessage="1" showErrorMessage="1" error="Datumswerte zwischen dem 01.10.2022 und 31.12.2025" sqref="B14:B16 B18:B51" xr:uid="{00000000-0002-0000-0000-000008000000}">
      <formula1>44835</formula1>
      <formula2>46022</formula2>
    </dataValidation>
    <dataValidation type="date" allowBlank="1" showInputMessage="1" showErrorMessage="1" error="Datumswerte zwischen dem 01.10.2022 und 31.12.2025_x000a_" sqref="B17" xr:uid="{00000000-0002-0000-0000-00000A000000}">
      <formula1>44835</formula1>
      <formula2>46022</formula2>
    </dataValidation>
  </dataValidations>
  <printOptions horizontalCentered="1"/>
  <pageMargins left="0" right="0" top="0.78740157480314965" bottom="0.70866141732283472" header="0.51181102362204722" footer="0.31496062992125984"/>
  <pageSetup paperSize="9" scale="82" orientation="landscape" cellComments="asDisplayed" r:id="rId1"/>
  <headerFooter>
    <oddHeader>&amp;L&amp;10  Anlage 6 zum Abrufantrag / Verwendungsnachweis - Vorhaben zur Entwicklung von Natur und Landschaft (ENL)</oddHeader>
    <oddFooter xml:space="preserve">&amp;L&amp;10  TAB 12278/01.25&amp;C&amp;10Abrechnung eintägiger Dienstfahrten zur Richtlinie "Förderung von Vorhaben zur Entwicklung von Natur und Landschaft"&amp;R&amp;10Seite &amp;P /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28"/>
  <sheetViews>
    <sheetView workbookViewId="0">
      <selection activeCell="B19" sqref="B19"/>
    </sheetView>
  </sheetViews>
  <sheetFormatPr baseColWidth="10" defaultColWidth="11.5546875" defaultRowHeight="15" x14ac:dyDescent="0.2"/>
  <cols>
    <col min="1" max="1" width="9.77734375" style="16" customWidth="1"/>
    <col min="2" max="2" width="25.77734375" style="25" customWidth="1"/>
    <col min="3" max="3" width="90.77734375" style="25" customWidth="1"/>
    <col min="4" max="16384" width="11.5546875" style="16"/>
  </cols>
  <sheetData>
    <row r="1" spans="1:3" ht="20.100000000000001" customHeight="1" x14ac:dyDescent="0.2">
      <c r="A1" s="16" t="s">
        <v>14</v>
      </c>
      <c r="B1" s="25" t="s">
        <v>15</v>
      </c>
    </row>
    <row r="2" spans="1:3" ht="40.15" customHeight="1" x14ac:dyDescent="0.2">
      <c r="A2" s="16" t="s">
        <v>16</v>
      </c>
      <c r="B2" s="25" t="s">
        <v>42</v>
      </c>
      <c r="C2" s="25" t="s">
        <v>30</v>
      </c>
    </row>
    <row r="3" spans="1:3" ht="20.100000000000001" customHeight="1" x14ac:dyDescent="0.2">
      <c r="A3" s="20" t="s">
        <v>17</v>
      </c>
      <c r="B3" s="25" t="s">
        <v>10</v>
      </c>
      <c r="C3" s="25" t="s">
        <v>53</v>
      </c>
    </row>
    <row r="4" spans="1:3" ht="20.100000000000001" customHeight="1" x14ac:dyDescent="0.2">
      <c r="A4" s="20" t="s">
        <v>18</v>
      </c>
      <c r="B4" s="25" t="s">
        <v>11</v>
      </c>
      <c r="C4" s="25" t="s">
        <v>51</v>
      </c>
    </row>
    <row r="5" spans="1:3" ht="20.100000000000001" customHeight="1" x14ac:dyDescent="0.2">
      <c r="A5" s="20" t="s">
        <v>19</v>
      </c>
      <c r="B5" s="25" t="s">
        <v>12</v>
      </c>
      <c r="C5" s="25" t="s">
        <v>51</v>
      </c>
    </row>
    <row r="6" spans="1:3" ht="30" customHeight="1" x14ac:dyDescent="0.2">
      <c r="A6" s="20" t="s">
        <v>31</v>
      </c>
      <c r="B6" s="25" t="s">
        <v>36</v>
      </c>
      <c r="C6" s="25" t="s">
        <v>51</v>
      </c>
    </row>
    <row r="7" spans="1:3" s="20" customFormat="1" ht="30" customHeight="1" x14ac:dyDescent="0.2">
      <c r="A7" s="20" t="s">
        <v>32</v>
      </c>
      <c r="B7" s="25" t="s">
        <v>37</v>
      </c>
      <c r="C7" s="25" t="s">
        <v>51</v>
      </c>
    </row>
    <row r="8" spans="1:3" ht="30" customHeight="1" x14ac:dyDescent="0.2">
      <c r="A8" s="20" t="s">
        <v>33</v>
      </c>
      <c r="B8" s="25" t="s">
        <v>35</v>
      </c>
      <c r="C8" s="25" t="s">
        <v>51</v>
      </c>
    </row>
    <row r="9" spans="1:3" s="20" customFormat="1" ht="30" customHeight="1" x14ac:dyDescent="0.2">
      <c r="A9" s="20" t="s">
        <v>34</v>
      </c>
      <c r="B9" s="25" t="s">
        <v>38</v>
      </c>
      <c r="C9" s="25" t="s">
        <v>51</v>
      </c>
    </row>
    <row r="10" spans="1:3" ht="20.100000000000001" customHeight="1" x14ac:dyDescent="0.2">
      <c r="A10" s="20" t="s">
        <v>20</v>
      </c>
      <c r="B10" s="25" t="s">
        <v>39</v>
      </c>
      <c r="C10" s="25" t="s">
        <v>41</v>
      </c>
    </row>
    <row r="11" spans="1:3" ht="50.1" customHeight="1" x14ac:dyDescent="0.2">
      <c r="A11" s="20" t="s">
        <v>21</v>
      </c>
      <c r="B11" s="25" t="s">
        <v>40</v>
      </c>
      <c r="C11" s="25" t="s">
        <v>43</v>
      </c>
    </row>
    <row r="12" spans="1:3" s="20" customFormat="1" ht="50.1" customHeight="1" x14ac:dyDescent="0.2">
      <c r="A12" s="20" t="s">
        <v>22</v>
      </c>
      <c r="B12" s="25" t="s">
        <v>45</v>
      </c>
      <c r="C12" s="25" t="s">
        <v>44</v>
      </c>
    </row>
    <row r="13" spans="1:3" s="20" customFormat="1" ht="35.25" customHeight="1" x14ac:dyDescent="0.2">
      <c r="A13" s="20" t="s">
        <v>23</v>
      </c>
      <c r="B13" s="25" t="s">
        <v>46</v>
      </c>
      <c r="C13" s="25" t="s">
        <v>47</v>
      </c>
    </row>
    <row r="14" spans="1:3" s="20" customFormat="1" ht="20.100000000000001" customHeight="1" x14ac:dyDescent="0.2">
      <c r="A14" s="20" t="s">
        <v>24</v>
      </c>
      <c r="B14" s="25" t="s">
        <v>48</v>
      </c>
      <c r="C14" s="25" t="s">
        <v>49</v>
      </c>
    </row>
    <row r="15" spans="1:3" s="20" customFormat="1" ht="20.100000000000001" customHeight="1" x14ac:dyDescent="0.2">
      <c r="A15" s="20" t="s">
        <v>25</v>
      </c>
      <c r="B15" s="25" t="s">
        <v>52</v>
      </c>
      <c r="C15" s="25" t="s">
        <v>50</v>
      </c>
    </row>
    <row r="16" spans="1:3" s="20" customFormat="1" ht="35.25" customHeight="1" x14ac:dyDescent="0.2">
      <c r="B16" s="25"/>
      <c r="C16" s="25"/>
    </row>
    <row r="17" spans="1:3" s="20" customFormat="1" ht="35.25" customHeight="1" x14ac:dyDescent="0.2">
      <c r="B17" s="25"/>
      <c r="C17" s="25"/>
    </row>
    <row r="18" spans="1:3" ht="35.25" customHeight="1" x14ac:dyDescent="0.2">
      <c r="A18" s="20" t="s">
        <v>22</v>
      </c>
    </row>
    <row r="19" spans="1:3" ht="35.25" customHeight="1" x14ac:dyDescent="0.2">
      <c r="A19" s="20" t="s">
        <v>23</v>
      </c>
    </row>
    <row r="20" spans="1:3" ht="35.25" customHeight="1" x14ac:dyDescent="0.2">
      <c r="A20" s="20" t="s">
        <v>24</v>
      </c>
    </row>
    <row r="21" spans="1:3" ht="35.25" customHeight="1" x14ac:dyDescent="0.2">
      <c r="A21" s="20" t="s">
        <v>25</v>
      </c>
    </row>
    <row r="22" spans="1:3" ht="35.25" customHeight="1" x14ac:dyDescent="0.2">
      <c r="A22" s="20" t="s">
        <v>26</v>
      </c>
    </row>
    <row r="23" spans="1:3" ht="35.25" customHeight="1" x14ac:dyDescent="0.2">
      <c r="A23" s="20" t="s">
        <v>27</v>
      </c>
    </row>
    <row r="24" spans="1:3" ht="35.25" customHeight="1" x14ac:dyDescent="0.2">
      <c r="A24" s="20" t="s">
        <v>28</v>
      </c>
    </row>
    <row r="25" spans="1:3" ht="35.25" customHeight="1" x14ac:dyDescent="0.2">
      <c r="A25" s="20" t="s">
        <v>29</v>
      </c>
    </row>
    <row r="26" spans="1:3" ht="35.25" customHeight="1" x14ac:dyDescent="0.2"/>
    <row r="27" spans="1:3" ht="20.100000000000001" customHeight="1" x14ac:dyDescent="0.2"/>
    <row r="28" spans="1:3" ht="20.100000000000001" customHeight="1" x14ac:dyDescent="0.2"/>
  </sheetData>
  <pageMargins left="0" right="0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Abrech.eintägiger Dienstfahrten</vt:lpstr>
      <vt:lpstr>Hinweise zum Ausfüllen</vt:lpstr>
      <vt:lpstr>'Abrech.eintägiger Dienstfahrten'!Drucktitel</vt:lpstr>
    </vt:vector>
  </TitlesOfParts>
  <Company>Thüringer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 Schüßler</dc:creator>
  <cp:lastModifiedBy>Petra Forelle</cp:lastModifiedBy>
  <cp:lastPrinted>2025-01-21T09:33:54Z</cp:lastPrinted>
  <dcterms:created xsi:type="dcterms:W3CDTF">2018-01-11T15:22:47Z</dcterms:created>
  <dcterms:modified xsi:type="dcterms:W3CDTF">2025-09-18T11:27:10Z</dcterms:modified>
</cp:coreProperties>
</file>