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6.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8.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9.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10.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11.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2.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drawings/drawing14.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15.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drawings/drawing16.xml" ContentType="application/vnd.openxmlformats-officedocument.drawing+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mc:AlternateContent xmlns:mc="http://schemas.openxmlformats.org/markup-compatibility/2006">
    <mc:Choice Requires="x15">
      <x15ac:absPath xmlns:x15ac="http://schemas.microsoft.com/office/spreadsheetml/2010/11/ac" url="N:\AIU\18 Agrar\Programme\1 FP 2023 - 2027\2023 Investitionsförderung ILU\Homepage\Änderungen\16.02.2026\Link\"/>
    </mc:Choice>
  </mc:AlternateContent>
  <xr:revisionPtr revIDLastSave="0" documentId="8_{AE18A15D-A8A8-4F48-8B7E-05637A2E45AF}" xr6:coauthVersionLast="47" xr6:coauthVersionMax="47" xr10:uidLastSave="{00000000-0000-0000-0000-000000000000}"/>
  <workbookProtection workbookAlgorithmName="SHA-512" workbookHashValue="LalgbLK5My3eUJMoCwT0zcmndp4+bbl2EYOFymDOujVTFWsIe+R1aUJfaAEZbifW2vSMI4l7+gaTLT4akwl1qw==" workbookSaltValue="vA5KO4tPxjZRrCF3a0JJeg==" workbookSpinCount="100000" lockStructure="1"/>
  <bookViews>
    <workbookView xWindow="28680" yWindow="-120" windowWidth="29040" windowHeight="15720" xr2:uid="{00000000-000D-0000-FFFF-FFFF00000000}"/>
  </bookViews>
  <sheets>
    <sheet name="Allgemein" sheetId="32" r:id="rId1"/>
    <sheet name="Milchkühe" sheetId="1" r:id="rId2"/>
    <sheet name="Aufzuchtrinder" sheetId="31" r:id="rId3"/>
    <sheet name="Anlage Aufzuchtrinder" sheetId="5" r:id="rId4"/>
    <sheet name="Kälber" sheetId="3" r:id="rId5"/>
    <sheet name="Mutterkühe" sheetId="7" r:id="rId6"/>
    <sheet name="Rindermast" sheetId="8" r:id="rId7"/>
    <sheet name="Absatzferkel, Zuchtläufer, Mast" sheetId="19" r:id="rId8"/>
    <sheet name="Jung_Zuchtsauen, Z_Eber" sheetId="20" r:id="rId9"/>
    <sheet name="Ziegen" sheetId="23" r:id="rId10"/>
    <sheet name="Schafe" sheetId="30" r:id="rId11"/>
    <sheet name="Legehennen Freilandhaltung" sheetId="17" r:id="rId12"/>
    <sheet name="Jung-u.Legehennen Bodenhaltung" sheetId="10" r:id="rId13"/>
    <sheet name="Mastputen" sheetId="26" r:id="rId14"/>
    <sheet name="Masthühner" sheetId="25" r:id="rId15"/>
    <sheet name="Enten_Gänse" sheetId="27" r:id="rId16"/>
    <sheet name="Pferde" sheetId="28" r:id="rId17"/>
  </sheets>
  <definedNames>
    <definedName name="_ftn1" localSheetId="7">'Absatzferkel, Zuchtläufer, Mast'!#REF!</definedName>
    <definedName name="_ftn1" localSheetId="15">Enten_Gänse!#REF!</definedName>
    <definedName name="_ftn1" localSheetId="8">'Jung_Zuchtsauen, Z_Eber'!#REF!</definedName>
    <definedName name="_ftn1" localSheetId="14">Masthühner!#REF!</definedName>
    <definedName name="_ftn1" localSheetId="13">Mastputen!#REF!</definedName>
    <definedName name="_ftn1" localSheetId="9">Ziegen!#REF!</definedName>
    <definedName name="_ftnref1" localSheetId="7">'Absatzferkel, Zuchtläufer, Mast'!#REF!</definedName>
    <definedName name="_ftnref1" localSheetId="15">Enten_Gänse!#REF!</definedName>
    <definedName name="_ftnref1" localSheetId="8">'Jung_Zuchtsauen, Z_Eber'!$A$157</definedName>
    <definedName name="_ftnref1" localSheetId="14">Masthühner!#REF!</definedName>
    <definedName name="_ftnref1" localSheetId="13">Mastputen!#REF!</definedName>
    <definedName name="_ftnref1" localSheetId="9">Ziegen!#REF!</definedName>
    <definedName name="_xlnm.Print_Area" localSheetId="7">'Absatzferkel, Zuchtläufer, Mast'!$A$1:$I$147</definedName>
    <definedName name="_xlnm.Print_Area" localSheetId="0">Allgemein!$A$1:$I$31</definedName>
    <definedName name="_xlnm.Print_Area" localSheetId="3">'Anlage Aufzuchtrinder'!$A$1:$W$27</definedName>
    <definedName name="_xlnm.Print_Area" localSheetId="2">Aufzuchtrinder!$A$1:$I$90</definedName>
    <definedName name="_xlnm.Print_Area" localSheetId="15">Enten_Gänse!$A$1:$I$65</definedName>
    <definedName name="_xlnm.Print_Area" localSheetId="8">'Jung_Zuchtsauen, Z_Eber'!$A$1:$I$251</definedName>
    <definedName name="_xlnm.Print_Area" localSheetId="12">'Jung-u.Legehennen Bodenhaltung'!$A$1:$I$96</definedName>
    <definedName name="_xlnm.Print_Area" localSheetId="4">Kälber!$A$1:$I$83</definedName>
    <definedName name="_xlnm.Print_Area" localSheetId="11">'Legehennen Freilandhaltung'!$A$1:$I$115</definedName>
    <definedName name="_xlnm.Print_Area" localSheetId="14">Masthühner!$A$1:$I$51</definedName>
    <definedName name="_xlnm.Print_Area" localSheetId="13">Mastputen!$A$1:$I$92</definedName>
    <definedName name="_xlnm.Print_Area" localSheetId="1">Milchkühe!$A$1:$I$232</definedName>
    <definedName name="_xlnm.Print_Area" localSheetId="5">Mutterkühe!$A$1:$I$92</definedName>
    <definedName name="_xlnm.Print_Area" localSheetId="16">Pferde!$A$1:$I$84</definedName>
    <definedName name="_xlnm.Print_Area" localSheetId="6">Rindermast!$A$1:$I$104</definedName>
    <definedName name="_xlnm.Print_Area" localSheetId="10">Schafe!$A$1:$I$63</definedName>
    <definedName name="_xlnm.Print_Area" localSheetId="9">Ziegen!$A$1:$I$94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3" i="20" l="1"/>
  <c r="I231" i="20"/>
  <c r="H181" i="20"/>
  <c r="H180" i="20"/>
  <c r="I113" i="20"/>
  <c r="G115" i="20" s="1"/>
  <c r="I115" i="20" s="1"/>
  <c r="I112" i="20"/>
  <c r="I28" i="23"/>
  <c r="I29" i="23" s="1"/>
  <c r="H104" i="19"/>
  <c r="H103" i="19"/>
  <c r="I106" i="20" l="1"/>
  <c r="I57" i="19"/>
  <c r="H51" i="31"/>
  <c r="H16" i="31"/>
  <c r="G159" i="1"/>
  <c r="H39" i="8" l="1"/>
  <c r="G39" i="8"/>
  <c r="I38" i="8"/>
  <c r="I37" i="8"/>
  <c r="I39" i="8" l="1"/>
  <c r="H29" i="30"/>
  <c r="G29" i="30"/>
  <c r="G30" i="30" s="1"/>
  <c r="H16" i="30"/>
  <c r="I78" i="28" l="1"/>
  <c r="H78" i="28"/>
  <c r="I38" i="28"/>
  <c r="H38" i="28"/>
  <c r="H15" i="28"/>
  <c r="H61" i="27"/>
  <c r="I61" i="27"/>
  <c r="H62" i="27" l="1"/>
  <c r="I51" i="27"/>
  <c r="H51" i="27"/>
  <c r="H16" i="27"/>
  <c r="I77" i="26"/>
  <c r="H77" i="26"/>
  <c r="I47" i="26"/>
  <c r="H47" i="26"/>
  <c r="H16" i="26"/>
  <c r="H47" i="25"/>
  <c r="H16" i="25"/>
  <c r="H88" i="23"/>
  <c r="G88" i="23"/>
  <c r="H78" i="26" l="1"/>
  <c r="H52" i="27"/>
  <c r="H48" i="26"/>
  <c r="G89" i="23"/>
  <c r="G76" i="23"/>
  <c r="H48" i="23"/>
  <c r="G48" i="23"/>
  <c r="H28" i="23"/>
  <c r="G28" i="23"/>
  <c r="H15" i="23"/>
  <c r="H56" i="20"/>
  <c r="H55" i="20"/>
  <c r="H54" i="20"/>
  <c r="H48" i="20"/>
  <c r="H47" i="20"/>
  <c r="H46" i="20"/>
  <c r="H34" i="20"/>
  <c r="H33" i="20"/>
  <c r="H32" i="20"/>
  <c r="G29" i="23" l="1"/>
  <c r="G49" i="23"/>
  <c r="I125" i="20"/>
  <c r="I126" i="20"/>
  <c r="I127" i="20"/>
  <c r="I128" i="20"/>
  <c r="I129" i="20"/>
  <c r="I130" i="20"/>
  <c r="H18" i="20" l="1"/>
  <c r="H38" i="19"/>
  <c r="H37" i="19"/>
  <c r="H36" i="19"/>
  <c r="H35" i="19"/>
  <c r="H34" i="19"/>
  <c r="H33" i="19"/>
  <c r="H32" i="19"/>
  <c r="H31" i="19"/>
  <c r="H30" i="19"/>
  <c r="H71" i="19"/>
  <c r="H70" i="19"/>
  <c r="H69" i="19"/>
  <c r="H68" i="19"/>
  <c r="I90" i="19"/>
  <c r="H17" i="19" l="1"/>
  <c r="I67" i="17" l="1"/>
  <c r="I47" i="17"/>
  <c r="H17" i="17"/>
  <c r="I45" i="10" l="1"/>
  <c r="I38" i="10"/>
  <c r="H16" i="10"/>
  <c r="G90" i="8" l="1"/>
  <c r="G97" i="8"/>
  <c r="G83" i="8"/>
  <c r="H73" i="8" l="1"/>
  <c r="H50" i="8"/>
  <c r="G50" i="8"/>
  <c r="I49" i="8"/>
  <c r="I48" i="8"/>
  <c r="H16" i="8"/>
  <c r="F38" i="7"/>
  <c r="H58" i="7"/>
  <c r="G58" i="7"/>
  <c r="I57" i="7"/>
  <c r="I56" i="7"/>
  <c r="I50" i="7"/>
  <c r="I49" i="7"/>
  <c r="H51" i="7"/>
  <c r="G51" i="7"/>
  <c r="I71" i="7"/>
  <c r="F36" i="7"/>
  <c r="H17" i="7"/>
  <c r="N27" i="5"/>
  <c r="L27" i="5"/>
  <c r="H27" i="5"/>
  <c r="E27" i="5"/>
  <c r="C27" i="5"/>
  <c r="O26" i="5"/>
  <c r="J26" i="5"/>
  <c r="F26" i="5"/>
  <c r="O25" i="5"/>
  <c r="J25" i="5"/>
  <c r="F25" i="5"/>
  <c r="O24" i="5"/>
  <c r="J24" i="5"/>
  <c r="F24" i="5"/>
  <c r="O23" i="5"/>
  <c r="J23" i="5"/>
  <c r="F23" i="5"/>
  <c r="O22" i="5"/>
  <c r="J22" i="5"/>
  <c r="F22" i="5"/>
  <c r="O21" i="5"/>
  <c r="J21" i="5"/>
  <c r="F21" i="5"/>
  <c r="N14" i="5"/>
  <c r="L14" i="5"/>
  <c r="H14" i="5"/>
  <c r="E14" i="5"/>
  <c r="C14" i="5"/>
  <c r="O13" i="5"/>
  <c r="J13" i="5"/>
  <c r="F13" i="5"/>
  <c r="O12" i="5"/>
  <c r="J12" i="5"/>
  <c r="F12" i="5"/>
  <c r="O11" i="5"/>
  <c r="J11" i="5"/>
  <c r="F11" i="5"/>
  <c r="O10" i="5"/>
  <c r="J10" i="5"/>
  <c r="F10" i="5"/>
  <c r="O9" i="5"/>
  <c r="J9" i="5"/>
  <c r="F9" i="5"/>
  <c r="O8" i="5"/>
  <c r="J8" i="5"/>
  <c r="F8" i="5"/>
  <c r="I50" i="8" l="1"/>
  <c r="F39" i="7"/>
  <c r="I58" i="7"/>
  <c r="I51" i="7"/>
  <c r="G50" i="3" l="1"/>
  <c r="I46" i="3"/>
  <c r="I47" i="3"/>
  <c r="I48" i="3"/>
  <c r="I49" i="3"/>
  <c r="I45" i="3"/>
  <c r="H15" i="3"/>
  <c r="I50" i="3" l="1"/>
  <c r="G148" i="1"/>
  <c r="G150" i="1" s="1"/>
  <c r="G143" i="1"/>
  <c r="I69" i="1"/>
  <c r="I70" i="1"/>
  <c r="I71" i="1"/>
  <c r="I72" i="1"/>
  <c r="I73" i="1"/>
  <c r="I68" i="1"/>
  <c r="I29" i="1"/>
  <c r="F172" i="1" l="1"/>
  <c r="F168" i="1"/>
  <c r="H96" i="1" l="1"/>
  <c r="G82" i="1"/>
  <c r="H16" i="1"/>
</calcChain>
</file>

<file path=xl/sharedStrings.xml><?xml version="1.0" encoding="utf-8"?>
<sst xmlns="http://schemas.openxmlformats.org/spreadsheetml/2006/main" count="1645" uniqueCount="986">
  <si>
    <t>Personen-Ident-Nr.:</t>
  </si>
  <si>
    <t>Investitionsort</t>
  </si>
  <si>
    <t>Antrag stellendes Unternehmen</t>
  </si>
  <si>
    <r>
      <t xml:space="preserve">Für </t>
    </r>
    <r>
      <rPr>
        <b/>
        <sz val="10"/>
        <color theme="1"/>
        <rFont val="Arial"/>
        <family val="2"/>
      </rPr>
      <t>jede zu fördernde Stallanlage</t>
    </r>
    <r>
      <rPr>
        <sz val="10"/>
        <color theme="1"/>
        <rFont val="Arial"/>
        <family val="2"/>
      </rPr>
      <t xml:space="preserve"> ist eine eigene Liste vorzulegen.</t>
    </r>
  </si>
  <si>
    <t>Anlage 1 AFP</t>
  </si>
  <si>
    <t>Auslegung / Anwendung</t>
  </si>
  <si>
    <t>Dokumentation der Umsetzung</t>
  </si>
  <si>
    <t>1. Generelle Anforderung</t>
  </si>
  <si>
    <t>Folgende Werte wurden berechnet:</t>
  </si>
  <si>
    <t>Stallgrundfläche:</t>
  </si>
  <si>
    <t>tageslichtdurchlässige Fläche:</t>
  </si>
  <si>
    <t>ergibt:</t>
  </si>
  <si>
    <t>m²</t>
  </si>
  <si>
    <t>%</t>
  </si>
  <si>
    <r>
      <t xml:space="preserve">Die </t>
    </r>
    <r>
      <rPr>
        <b/>
        <sz val="10"/>
        <color theme="1"/>
        <rFont val="Arial"/>
        <family val="2"/>
      </rPr>
      <t>spaltenfreie Liegefläche</t>
    </r>
    <r>
      <rPr>
        <sz val="10"/>
        <color theme="1"/>
        <rFont val="Arial"/>
        <family val="2"/>
      </rPr>
      <t xml:space="preserve"> muss so bemessen sein, dass </t>
    </r>
    <r>
      <rPr>
        <b/>
        <sz val="10"/>
        <color theme="1"/>
        <rFont val="Arial"/>
        <family val="2"/>
      </rPr>
      <t>alle Tiere gleichzeitig liegen können</t>
    </r>
  </si>
  <si>
    <t>Mehrflächenställe*)</t>
  </si>
  <si>
    <t>Orientierungsmaß :</t>
  </si>
  <si>
    <r>
      <t>-</t>
    </r>
    <r>
      <rPr>
        <sz val="10"/>
        <color theme="1"/>
        <rFont val="Times New Roman"/>
        <family val="1"/>
      </rPr>
      <t xml:space="preserve">       </t>
    </r>
    <r>
      <rPr>
        <sz val="10"/>
        <color theme="1"/>
        <rFont val="Arial"/>
        <family val="2"/>
      </rPr>
      <t xml:space="preserve">Mind. 5 m² je Milchkuh </t>
    </r>
  </si>
  <si>
    <t>*) Die Angaben sind auch bei einem Mehrflächenstall in Kombination mit Liegeboxenlaufstall anzugeben.</t>
  </si>
  <si>
    <t>Gründe für Abweichungen vom Orientierungsmaß:</t>
  </si>
  <si>
    <t>m² spaltenfreie Liegefläche gem. Bauplan</t>
  </si>
  <si>
    <t>Anzahl Milchkuhplätze</t>
  </si>
  <si>
    <t>m² spaltenfreie Liegefläche / Kuh</t>
  </si>
  <si>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Stallgrundfläche/ nutzbare Stallfläche</t>
    </r>
    <r>
      <rPr>
        <sz val="10"/>
        <color theme="1"/>
        <rFont val="Arial"/>
        <family val="2"/>
      </rPr>
      <t xml:space="preserve"> werden die von den Tieren frei wählbar zu benutzenden Lauf- und Liegeflächen in überdachten Bereichen angenommen. Davon ausgenommen sind Melkstände und Ausläufe.</t>
    </r>
  </si>
  <si>
    <r>
      <t xml:space="preserve">Im Falle von Liegeboxen </t>
    </r>
    <r>
      <rPr>
        <b/>
        <sz val="10"/>
        <color theme="1"/>
        <rFont val="Arial"/>
        <family val="2"/>
      </rPr>
      <t xml:space="preserve">ist für jedes Tier eine Liegebox </t>
    </r>
    <r>
      <rPr>
        <sz val="10"/>
        <color theme="1"/>
        <rFont val="Arial"/>
        <family val="2"/>
      </rPr>
      <t>bereitzustellen.</t>
    </r>
  </si>
  <si>
    <t>Die Größe der Liegebox muß der Rasse und der durchschnittlich zu erwartenden Körpergröße entsprechen.</t>
  </si>
  <si>
    <t>Es ist für jedes Tier mindestens eine Liegebox bereitzustellen. Die Anzahl der Liegeboxen kann die Anzahl Tiere um bis zu 10% überschreiten.</t>
  </si>
  <si>
    <t>Orientierungsmaße</t>
  </si>
  <si>
    <t>1,20 - 1,25 m</t>
  </si>
  <si>
    <t>1,15 - 1,20 m</t>
  </si>
  <si>
    <t>Das Achsmaß ist entsprechend ca. 5 cm größer.</t>
  </si>
  <si>
    <t>Doppelbox</t>
  </si>
  <si>
    <t>mind. 2,50 m</t>
  </si>
  <si>
    <t xml:space="preserve">Wandbox  </t>
  </si>
  <si>
    <r>
      <t>a)</t>
    </r>
    <r>
      <rPr>
        <sz val="10"/>
        <color theme="1"/>
        <rFont val="Times New Roman"/>
        <family val="1"/>
      </rPr>
      <t xml:space="preserve">   </t>
    </r>
    <r>
      <rPr>
        <sz val="10"/>
        <color theme="1"/>
        <rFont val="Arial"/>
        <family val="2"/>
      </rPr>
      <t xml:space="preserve">Lichte Breite </t>
    </r>
  </si>
  <si>
    <r>
      <t>b)</t>
    </r>
    <r>
      <rPr>
        <sz val="10"/>
        <color theme="1"/>
        <rFont val="Times New Roman"/>
        <family val="1"/>
      </rPr>
      <t xml:space="preserve">   </t>
    </r>
    <r>
      <rPr>
        <sz val="10"/>
        <color theme="1"/>
        <rFont val="Arial"/>
        <family val="2"/>
      </rPr>
      <t>Länge (incl. Aufkantung)</t>
    </r>
  </si>
  <si>
    <t xml:space="preserve">      bei *Tiefboxen: </t>
  </si>
  <si>
    <t xml:space="preserve">      bei Hochboxen: </t>
  </si>
  <si>
    <t xml:space="preserve">       *u.a. Sandbettmatten</t>
  </si>
  <si>
    <t>mind. 2,80 m</t>
  </si>
  <si>
    <t>Die weitere Liegeboxengestaltung/-maße orientieren sich an den Empfehlungen der DLG.</t>
  </si>
  <si>
    <t>Für Trockensteher, Abkalbende und Kranke gelten andere Maße (siehe unten).</t>
  </si>
  <si>
    <t>Anzahl Milchkuhplätze:</t>
  </si>
  <si>
    <t>Anzahl Liegeboxen lt. Bauplan:</t>
  </si>
  <si>
    <t>Die Orientierungsmaße werden eingehalten.</t>
  </si>
  <si>
    <t>Es muss entweder das Achsmaß ODER das lichte Maß eingehalten werden. Bei Umbauten kann die Liegeboxenbreite um 5 cm verringert werden, wenn flexible Liegeboxenabtrennungen eingebaut werden. Die Liegeboxenlänge versteht sich inklusive der Aufkantung.</t>
  </si>
  <si>
    <t>Gründe für die Abweichung:</t>
  </si>
  <si>
    <t>Im Bestand sind ausschließlich folgende</t>
  </si>
  <si>
    <t xml:space="preserve">kleinrahmige Milchrassen: </t>
  </si>
  <si>
    <t>Andere:</t>
  </si>
  <si>
    <r>
      <t xml:space="preserve">Liegeplätze müssen </t>
    </r>
    <r>
      <rPr>
        <b/>
        <sz val="10"/>
        <color theme="1"/>
        <rFont val="Arial"/>
        <family val="2"/>
      </rPr>
      <t>ausreichend mit geeigneter trockener</t>
    </r>
    <r>
      <rPr>
        <sz val="10"/>
        <color theme="1"/>
        <rFont val="Arial"/>
        <family val="2"/>
      </rPr>
      <t xml:space="preserve"> </t>
    </r>
    <r>
      <rPr>
        <b/>
        <sz val="10"/>
        <color theme="1"/>
        <rFont val="Arial"/>
        <family val="2"/>
      </rPr>
      <t>Einstreu</t>
    </r>
    <r>
      <rPr>
        <sz val="10"/>
        <color theme="1"/>
        <rFont val="Arial"/>
        <family val="2"/>
      </rPr>
      <t xml:space="preserve"> oder </t>
    </r>
    <r>
      <rPr>
        <b/>
        <sz val="10"/>
        <color theme="1"/>
        <rFont val="Arial"/>
        <family val="2"/>
      </rPr>
      <t xml:space="preserve">anderem Komfort schaffendem Material </t>
    </r>
    <r>
      <rPr>
        <sz val="10"/>
        <color theme="1"/>
        <rFont val="Arial"/>
        <family val="2"/>
      </rPr>
      <t>(Komfortmatten geprüfter und anerkannter Qualität) versehen werden. Bei Hochboxen sind Komfortmatten einzusetzen.</t>
    </r>
  </si>
  <si>
    <t>Liegeplätze sind dann ausreichend mit geeigneter trockener Einstreu versehen, wenn der Liegeplatz trocken ist und keine Ursache für Verschmutzung, Verletzung und Infektion der Tiere darstellt.</t>
  </si>
  <si>
    <t>Als „Anderes Komfort schaffendes Material“ werden Materialien mit dem DLG-Prüfzeichen oder sonstigen gleichwertigen Prüfzeichen anerkannt.</t>
  </si>
  <si>
    <r>
      <t xml:space="preserve">Die Liegeplätze werden: </t>
    </r>
    <r>
      <rPr>
        <sz val="8"/>
        <color theme="1"/>
        <rFont val="Arial"/>
        <family val="2"/>
      </rPr>
      <t>(Mehrfachangabe möglich)</t>
    </r>
  </si>
  <si>
    <t>mit geeigneter trockener Einstreu eingestreut,</t>
  </si>
  <si>
    <t xml:space="preserve">Art der Einstreu: </t>
  </si>
  <si>
    <t>mit anderem komfortschaffendem Material ausgestattet (Komfortmatten);</t>
  </si>
  <si>
    <t>Bezeichnung</t>
  </si>
  <si>
    <t>Das Prüfzeichen ist anerkannt und lautet:</t>
  </si>
  <si>
    <t>Prüfbericht Nr.</t>
  </si>
  <si>
    <t xml:space="preserve">Tier-Fressplatz-Verhältnis </t>
  </si>
  <si>
    <r>
      <t xml:space="preserve">Grundfutterfressplatz </t>
    </r>
    <r>
      <rPr>
        <b/>
        <sz val="10"/>
        <color theme="1"/>
        <rFont val="Arial"/>
        <family val="2"/>
      </rPr>
      <t>mit Fressgitter</t>
    </r>
    <r>
      <rPr>
        <sz val="10"/>
        <color theme="1"/>
        <rFont val="Arial"/>
        <family val="2"/>
      </rPr>
      <t>:</t>
    </r>
  </si>
  <si>
    <t>zulässiges Tier-Fressplatz-Verhältnis</t>
  </si>
  <si>
    <t>Anzahl Milchkühe</t>
  </si>
  <si>
    <t>Mindestlänge Futtertisch (m)</t>
  </si>
  <si>
    <t>Länge Futtertisch lt. Bauplanung (m)</t>
  </si>
  <si>
    <t>Flächen, die im Stall nicht für die Tiere nutzbar sind (z. B. Mauern, Trennbügel, Tränken, Säulen, Beschäftigungselemente etc.) müssen von der nutzbaren Stallfläche abgezogen werden. Alternativ sind pauschal 5 % der nutzbaren Stallfläche abzuziehen.</t>
  </si>
  <si>
    <r>
      <t xml:space="preserve">Als </t>
    </r>
    <r>
      <rPr>
        <b/>
        <sz val="10"/>
        <color theme="1"/>
        <rFont val="Arial"/>
        <family val="2"/>
      </rPr>
      <t>nutzbare Stallfläche/ Stallgrundfläche</t>
    </r>
    <r>
      <rPr>
        <sz val="10"/>
        <color theme="1"/>
        <rFont val="Arial"/>
        <family val="2"/>
      </rPr>
      <t xml:space="preserve"> gelten die Lauf- und Liegeflächen, sofern diese von den Tieren uneingeschränkt benutzt werden können.</t>
    </r>
  </si>
  <si>
    <r>
      <t>1.</t>
    </r>
    <r>
      <rPr>
        <sz val="10"/>
        <color theme="1"/>
        <rFont val="Arial"/>
        <family val="2"/>
      </rPr>
      <t xml:space="preserve"> </t>
    </r>
    <r>
      <rPr>
        <b/>
        <sz val="10"/>
        <color theme="1"/>
        <rFont val="Arial"/>
        <family val="2"/>
      </rPr>
      <t>mindestens</t>
    </r>
    <r>
      <rPr>
        <sz val="10"/>
        <color theme="1"/>
        <rFont val="Arial"/>
        <family val="2"/>
      </rPr>
      <t xml:space="preserve"> nutzbare Stallfläche:</t>
    </r>
  </si>
  <si>
    <t>m² Mindestbedarf</t>
  </si>
  <si>
    <r>
      <t>2.</t>
    </r>
    <r>
      <rPr>
        <sz val="10"/>
        <color theme="1"/>
        <rFont val="Arial"/>
        <family val="2"/>
      </rPr>
      <t xml:space="preserve"> nutzbare Stallfläche </t>
    </r>
    <r>
      <rPr>
        <b/>
        <sz val="10"/>
        <color theme="1"/>
        <rFont val="Arial"/>
        <family val="2"/>
      </rPr>
      <t>gem. Bauplanung</t>
    </r>
    <r>
      <rPr>
        <sz val="10"/>
        <color theme="1"/>
        <rFont val="Arial"/>
        <family val="2"/>
      </rPr>
      <t>:</t>
    </r>
  </si>
  <si>
    <t>nutzbare Stallfläche insgesamt</t>
  </si>
  <si>
    <t>m² nutzbare Stallfläche je Milchkuh</t>
  </si>
  <si>
    <t>Milchkuhplätze x 6,60 m²</t>
  </si>
  <si>
    <t>=</t>
  </si>
  <si>
    <t>Verfügbare Liegeboxen in % ergibt:</t>
  </si>
  <si>
    <r>
      <t>Bei Stallneubauten</t>
    </r>
    <r>
      <rPr>
        <sz val="10"/>
        <color theme="1"/>
        <rFont val="Arial"/>
        <family val="2"/>
      </rPr>
      <t xml:space="preserve"> müssen die Lauf-/Fressgänge bei Milchkühen mindestens 3,5 m und Laufgänge 2,5 m breit sein, so dass sich die Tiere stressfrei begegnen können.</t>
    </r>
  </si>
  <si>
    <t>Die Vorgabe gilt nur in Ställen mit fest abgegrenztem Laufgang, der ein Ausweichen der Tiere in den angrenzenden Stallbereich verhindert (z. B. begrenzt durch Liegeboxen, Gitter, Wand, o.ä.).</t>
  </si>
  <si>
    <r>
      <t xml:space="preserve">Die Vorgaben zur Lauf- und Fressgangbreite gelten für Stallneubauten und ebenso als </t>
    </r>
    <r>
      <rPr>
        <b/>
        <sz val="10"/>
        <color theme="1"/>
        <rFont val="Arial"/>
        <family val="2"/>
      </rPr>
      <t>Orientierungsmaße</t>
    </r>
    <r>
      <rPr>
        <sz val="10"/>
        <color theme="1"/>
        <rFont val="Arial"/>
        <family val="2"/>
      </rPr>
      <t xml:space="preserve"> für Modernisierungen.</t>
    </r>
  </si>
  <si>
    <t>Übergänge sind nach ca. 20 Liegeboxen einzurichten.</t>
  </si>
  <si>
    <t>Breite der Übergänge:</t>
  </si>
  <si>
    <t xml:space="preserve">ohne Installationen: </t>
  </si>
  <si>
    <t>mind. 3 m</t>
  </si>
  <si>
    <t xml:space="preserve">mit Installationen: </t>
  </si>
  <si>
    <t>mind. 4 m</t>
  </si>
  <si>
    <t xml:space="preserve">Gruppen bis 10 Tiere: </t>
  </si>
  <si>
    <t>mind. 2 m</t>
  </si>
  <si>
    <r>
      <t>Orientierungsmaße</t>
    </r>
    <r>
      <rPr>
        <u/>
        <sz val="10"/>
        <color theme="1"/>
        <rFont val="Arial"/>
        <family val="2"/>
      </rPr>
      <t xml:space="preserve"> für Übergänge:</t>
    </r>
  </si>
  <si>
    <t>Laufgangbreite gem. Bauplanung (m):</t>
  </si>
  <si>
    <t>Lauf- / Fressgang</t>
  </si>
  <si>
    <t>Übergang</t>
  </si>
  <si>
    <t xml:space="preserve">Laufgang </t>
  </si>
  <si>
    <t>Übergänge nach max. 20 Liegeboxen</t>
  </si>
  <si>
    <t>Gründe für die Abweichung von Orientierungsmaßen:</t>
  </si>
  <si>
    <t>Bei Lauf-/Fressgangbreite</t>
  </si>
  <si>
    <t>Bei Laufgangbreite</t>
  </si>
  <si>
    <t>Bei Übergängen</t>
  </si>
  <si>
    <t>Breite der Liegeboxen:</t>
  </si>
  <si>
    <t xml:space="preserve">Lichte Breite </t>
  </si>
  <si>
    <t xml:space="preserve">bei *Tiefboxen: </t>
  </si>
  <si>
    <t>1,25 - 1,30 m</t>
  </si>
  <si>
    <t>*u.a. Sandbettmatten</t>
  </si>
  <si>
    <t xml:space="preserve">bei Hochboxen: </t>
  </si>
  <si>
    <t>Mindestens 0,80 m/Milchkuh</t>
  </si>
  <si>
    <t>Als Orientierungsmaß für die Fressplatzbreite/den Fressgitterplatz gilt:</t>
  </si>
  <si>
    <t>Anzahl Trockensteherplätze</t>
  </si>
  <si>
    <t>Anzahl Liegeplätze gem. Bauplan</t>
  </si>
  <si>
    <t>Es muss entweder das Achsmaß ODER das lichte Maß eingehalten werden. Bei Umbauten kann die Liegeboxenbreite um 5 cm verringert werden, wenn flexible Liegeboxenabtrennungen eingebaut werden.</t>
  </si>
  <si>
    <t>Grundfutterplatz mit Fressgitter</t>
  </si>
  <si>
    <t>Grundfutterplatz ohne Fressgitter bzw. mit Palisaden- oder Diagonalfressgitter.</t>
  </si>
  <si>
    <r>
      <t xml:space="preserve">In Ergänzung bzw. Abänderung zum Vorgenannten gilt für </t>
    </r>
    <r>
      <rPr>
        <b/>
        <sz val="10"/>
        <color theme="1"/>
        <rFont val="Arial"/>
        <family val="2"/>
      </rPr>
      <t>Trockensteher</t>
    </r>
    <r>
      <rPr>
        <sz val="10"/>
        <color theme="1"/>
        <rFont val="Arial"/>
        <family val="2"/>
      </rPr>
      <t>:</t>
    </r>
  </si>
  <si>
    <r>
      <t xml:space="preserve">In Ergänzung bzw. Abänderung zum Vorgenannten gilt für </t>
    </r>
    <r>
      <rPr>
        <b/>
        <sz val="10"/>
        <color theme="1"/>
        <rFont val="Arial"/>
        <family val="2"/>
      </rPr>
      <t>Abkalbe- und Krankenbuchten</t>
    </r>
    <r>
      <rPr>
        <sz val="10"/>
        <color theme="1"/>
        <rFont val="Arial"/>
        <family val="2"/>
      </rPr>
      <t>:</t>
    </r>
  </si>
  <si>
    <t>Die Forderung nach einer spaltenfreien, eingestreuten oder mit Komfortmatten versehenen Liegefläche gilt nicht für Einzelabkalbeboxen mit Vollspaltenboden und Gummiauflagen für den Zeitraum um die Abkalbung.</t>
  </si>
  <si>
    <t>Größe der Abkalbe-/Krankenbucht:</t>
  </si>
  <si>
    <r>
      <t>Mind. 15 m</t>
    </r>
    <r>
      <rPr>
        <vertAlign val="superscript"/>
        <sz val="10"/>
        <color theme="1"/>
        <rFont val="Arial"/>
        <family val="2"/>
      </rPr>
      <t>2</t>
    </r>
    <r>
      <rPr>
        <sz val="10"/>
        <color theme="1"/>
        <rFont val="Arial"/>
        <family val="2"/>
      </rPr>
      <t xml:space="preserve"> für das erste Tier, mind. 10 m</t>
    </r>
    <r>
      <rPr>
        <vertAlign val="superscript"/>
        <sz val="10"/>
        <color theme="1"/>
        <rFont val="Arial"/>
        <family val="2"/>
      </rPr>
      <t>2</t>
    </r>
    <r>
      <rPr>
        <sz val="10"/>
        <color theme="1"/>
        <rFont val="Arial"/>
        <family val="2"/>
      </rPr>
      <t xml:space="preserve"> je weiteres Tier.</t>
    </r>
  </si>
  <si>
    <t>Auf einen Auslauf kann verzichtet werden:</t>
  </si>
  <si>
    <t>-</t>
  </si>
  <si>
    <t>Jede Milchkuh soll innerhalb eines Abschnitts der Laktationsperiode täglich regelmäßigen Zugang zum Auslauf haben.</t>
  </si>
  <si>
    <t>Kranken, abkalbenden und frischlaktierenden Kühen in Sonderbereichen sowie Trockenstehern und Hochtragenden Tieren, die in separaten Gruppen stehen, muss kein Zugang zum Auslauf angeboten werden.</t>
  </si>
  <si>
    <r>
      <t>Regelmäßiger Sommerweidegang</t>
    </r>
    <r>
      <rPr>
        <sz val="10"/>
        <color theme="1"/>
        <rFont val="Arial"/>
        <family val="2"/>
      </rPr>
      <t xml:space="preserve"> heißt, </t>
    </r>
  </si>
  <si>
    <t>tägliche saisonale Nutzung (mind. 120 Tage in der Vegetationsperiode)</t>
  </si>
  <si>
    <t xml:space="preserve">Nachweis durch ein Weidetagebuch </t>
  </si>
  <si>
    <r>
      <t xml:space="preserve">Orientierung: </t>
    </r>
    <r>
      <rPr>
        <sz val="10"/>
        <color theme="1"/>
        <rFont val="Arial"/>
        <family val="2"/>
      </rPr>
      <t xml:space="preserve">Ein </t>
    </r>
    <r>
      <rPr>
        <b/>
        <sz val="10"/>
        <color theme="1"/>
        <rFont val="Arial"/>
        <family val="2"/>
      </rPr>
      <t xml:space="preserve">Auslauf </t>
    </r>
    <r>
      <rPr>
        <sz val="10"/>
        <color theme="1"/>
        <rFont val="Arial"/>
        <family val="2"/>
      </rPr>
      <t>sollte folgende Voraussetzungen erfüllen:</t>
    </r>
  </si>
  <si>
    <t>planbefestigter, rutschfester Boden, kontrollierter Abfluss der Gülle;</t>
  </si>
  <si>
    <t>2 Zugänge mit einer Laufgangbreite von mindestens 2,5 m (zur Vermeidung von Sackgassen);</t>
  </si>
  <si>
    <t>eine Überdachung von maximal 75 v.H. ist zulässig;</t>
  </si>
  <si>
    <t>mindestens eine offene Flächenseite haben (ungehinderter Witterungseinfluss), die durch Windschutznetze geschlossen werden kann;</t>
  </si>
  <si>
    <t>die schmalste Seite des Auslaufs muss mindestens 3 m breit sein.</t>
  </si>
  <si>
    <t>1. Der Auslauf ist vorhanden</t>
  </si>
  <si>
    <t>Mindestfläche</t>
  </si>
  <si>
    <t>Plätze laktierende Kühe x 1/3 x 5,40 m²</t>
  </si>
  <si>
    <t>Auslauffläche gemäß Bauplanung</t>
  </si>
  <si>
    <t>Jeder Milchkuh wird während der Laktationsperiode der Auslauf angeboten.</t>
  </si>
  <si>
    <t>2. Auf den Auslauf wird verzichtet, weil:</t>
  </si>
  <si>
    <t>a)</t>
  </si>
  <si>
    <r>
      <t>Weidegang</t>
    </r>
    <r>
      <rPr>
        <sz val="10"/>
        <color theme="1"/>
        <rFont val="Arial"/>
        <family val="2"/>
      </rPr>
      <t xml:space="preserve"> mit täglicher saisonaler Nutzung geboten wird </t>
    </r>
    <r>
      <rPr>
        <u/>
        <sz val="10"/>
        <color theme="1"/>
        <rFont val="Arial"/>
        <family val="2"/>
      </rPr>
      <t>und</t>
    </r>
  </si>
  <si>
    <t>Weidetagebuch geführt wird</t>
  </si>
  <si>
    <t>b)</t>
  </si>
  <si>
    <r>
      <t>Stallmodernisierung</t>
    </r>
    <r>
      <rPr>
        <sz val="10"/>
        <color theme="1"/>
        <rFont val="Arial"/>
        <family val="2"/>
      </rPr>
      <t xml:space="preserve"> bei der ein Auslauf aufgrund der Stalllage nicht möglich ist </t>
    </r>
    <r>
      <rPr>
        <u/>
        <sz val="10"/>
        <color theme="1"/>
        <rFont val="Arial"/>
        <family val="2"/>
      </rPr>
      <t>und</t>
    </r>
  </si>
  <si>
    <r>
      <t xml:space="preserve">die nutzbare Stallfläche </t>
    </r>
    <r>
      <rPr>
        <b/>
        <sz val="10"/>
        <color theme="1"/>
        <rFont val="Arial"/>
        <family val="2"/>
      </rPr>
      <t>gem. Bauplanung</t>
    </r>
    <r>
      <rPr>
        <sz val="10"/>
        <color theme="1"/>
        <rFont val="Arial"/>
        <family val="2"/>
      </rPr>
      <t xml:space="preserve"> &gt;= 8,4 m</t>
    </r>
    <r>
      <rPr>
        <vertAlign val="superscript"/>
        <sz val="10"/>
        <color theme="1"/>
        <rFont val="Arial"/>
        <family val="2"/>
      </rPr>
      <t>2</t>
    </r>
    <r>
      <rPr>
        <sz val="10"/>
        <color theme="1"/>
        <rFont val="Arial"/>
        <family val="2"/>
      </rPr>
      <t xml:space="preserve"> / Milchkuh beträgt</t>
    </r>
  </si>
  <si>
    <t>Bei Neu- und Umbauten, bei denen aufgrund der Stalllage nicht an jeder Tiergruppe ein Auslauf möglich ist, gilt:</t>
  </si>
  <si>
    <t xml:space="preserve">Ausläufe müssen bei den Gruppen installiert werden, wo es räumlich möglich ist und </t>
  </si>
  <si>
    <r>
      <t>für die Tiergruppen, bei denen kein Auslauf möglich ist, gelten die erhöhten Platzvorgaben (&gt;= 8,4 m</t>
    </r>
    <r>
      <rPr>
        <vertAlign val="superscript"/>
        <sz val="10"/>
        <color theme="1"/>
        <rFont val="Arial"/>
        <family val="2"/>
      </rPr>
      <t>2</t>
    </r>
    <r>
      <rPr>
        <sz val="10"/>
        <color theme="1"/>
        <rFont val="Arial"/>
        <family val="2"/>
      </rPr>
      <t>/Milchkuh)</t>
    </r>
  </si>
  <si>
    <r>
      <t>Die Nutzung einer stallnahen Weide / Grünauslauf</t>
    </r>
    <r>
      <rPr>
        <sz val="10"/>
        <color theme="1"/>
        <rFont val="Arial"/>
        <family val="2"/>
      </rPr>
      <t xml:space="preserve"> statt des o.g. Auslaufes ist zulässig, sofern die Größe eine ganzjährige Nutzung bei weitgehend intakter Grasnarbe ermöglicht.   </t>
    </r>
  </si>
  <si>
    <t>übernehmen):</t>
  </si>
  <si>
    <r>
      <t>mindestens</t>
    </r>
    <r>
      <rPr>
        <sz val="10"/>
        <color theme="1"/>
        <rFont val="Arial"/>
        <family val="2"/>
      </rPr>
      <t xml:space="preserve"> nutzbare Stallfläche (berechnete nutzbare Stallfläche</t>
    </r>
  </si>
  <si>
    <t>Gruppe</t>
  </si>
  <si>
    <t>Anzahl Tiere</t>
  </si>
  <si>
    <t>m² / Kuh                    Auslauf</t>
  </si>
  <si>
    <t>Gruppen sind im Stallgrundriss zu kennzeichnen</t>
  </si>
  <si>
    <t>Falls Fressgitter installiert werden, zählt die Zahl der Fressgitterplätze.</t>
  </si>
  <si>
    <t>Ein Tier-Fressplatz-Verhältnis von 1,2 : 1 ist nur bei Vorratsfütterung zulässig und sofern alle Tiere einen ständigen Zugang zum Futter haben.</t>
  </si>
  <si>
    <t>Das erweiterte Tier-Fressplatz-Verhältnis von 1,5 : 1 gilt auch für den Trockensteher- und im Abkalbebereich</t>
  </si>
  <si>
    <t>Jedem Tier wird ständiger Zugang zum Futter gewährleistet durch</t>
  </si>
  <si>
    <t xml:space="preserve"> </t>
  </si>
  <si>
    <t>Es werden Melkverfahren angewendet, bei den die Tiere über den Tag verteilt gemolken werden</t>
  </si>
  <si>
    <t>Grundfutterfressplatz mit Fressgitter:</t>
  </si>
  <si>
    <t>Anzahl Fressplätze</t>
  </si>
  <si>
    <t>Tier-Fressplatz-Verhältnis</t>
  </si>
  <si>
    <t>Breite des Fressgitterplatzes (m)</t>
  </si>
  <si>
    <t>0,70 m Fressplatzbreite</t>
  </si>
  <si>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Stallgrundfläche/ nutzbare Stallfläche</t>
    </r>
    <r>
      <rPr>
        <sz val="10"/>
        <color theme="1"/>
        <rFont val="Arial"/>
        <family val="2"/>
      </rPr>
      <t xml:space="preserve"> werden die von den Tieren frei wählbar zu benutzenden Lauf- und Liegeflächen in überdachten Bereichen angenommen. Davon ausgenommen sind Ausläufe.</t>
    </r>
  </si>
  <si>
    <t>Der Stall muss so beschaffen sein, dass die Kälber ab der 5. Lebenswoche in Gruppen gehalten werden.</t>
  </si>
  <si>
    <t>Eine Ausnahme ist möglich, wenn in einem Betrieb jeweils nicht mehr als drei nach ihrem Alter oder ihrem Körpergewicht für das Halten in einer Gruppe geeignete Kälber vorhanden sind.</t>
  </si>
  <si>
    <r>
      <rPr>
        <b/>
        <sz val="10"/>
        <color theme="1"/>
        <rFont val="Arial"/>
        <family val="2"/>
      </rPr>
      <t>Kälber ab dem 5. Lebenstag bis zur 4. Lebenswoche</t>
    </r>
    <r>
      <rPr>
        <sz val="10"/>
        <color theme="1"/>
        <rFont val="Arial"/>
        <family val="2"/>
      </rPr>
      <t xml:space="preserve"> müssen mindestens zu zweit gehalten werden, um ausreichenden Berüh-rungskontakt zu haben.
Eine Ausnahme ist möglich, wenn der Betrieb ein restriktives Tränkeregime durchführt oder keine zwei Kälber vorhanden sind, die nach ihrem Alter, ihrem Körpergewicht oder ihrem Gesundheitszustand für das Halten zu zweit geeignet sind.
</t>
    </r>
  </si>
  <si>
    <t>Alle &gt;4 Wochen alten Kälber werden in Gruppen gehalten</t>
  </si>
  <si>
    <t>Es sind jeweils nur max. 3 Kälber vorhanden, die nach Alter und  Geschlecht für eine Gruppe geeignet wären.</t>
  </si>
  <si>
    <t>Kälber bis zur 4. Lebenswoche werden mindestens zu zweit gehalten</t>
  </si>
  <si>
    <t xml:space="preserve">Es sind keine zwei Kälber vorhanden, die nach ihrem Alter, ihrem Körpergewicht oder ihrem Gesundheitszustand für das Halten zu zweit geeignet sind.
</t>
  </si>
  <si>
    <t>Die Liegefläche muss so bemessen sein, dass alle Tiere einer Gruppe gleichzeitig liegen können.</t>
  </si>
  <si>
    <t>Bei Boxen ohne strukturelle Trennung zwischen Liege- und Laufbereich gilt die uneingeschränkt nutzbare Bodenfläche als Liegefläche.</t>
  </si>
  <si>
    <t>Orientierungsmaße:</t>
  </si>
  <si>
    <t>Gewicht des Kalbes kg</t>
  </si>
  <si>
    <t>bis 130</t>
  </si>
  <si>
    <t>ab  130 bis 220</t>
  </si>
  <si>
    <t>über  220</t>
  </si>
  <si>
    <t>Liegeflächenbedarf</t>
  </si>
  <si>
    <t>Gewichtsklasse/Altersklasse</t>
  </si>
  <si>
    <t>Anzahl Kälberplätze</t>
  </si>
  <si>
    <t>m²/Tier</t>
  </si>
  <si>
    <t>Liegefläche pro Gewichts- bzw. Altersklasse</t>
  </si>
  <si>
    <t>bis zum 4. Lebenstag*</t>
  </si>
  <si>
    <t xml:space="preserve">bis 2 Wo </t>
  </si>
  <si>
    <t>ab 130 bis 220</t>
  </si>
  <si>
    <t>über 220</t>
  </si>
  <si>
    <t>Gesamt</t>
  </si>
  <si>
    <t>*bei Einzelhaltung (EH) von Kälbern bis zum vierten Lebenstag bzw. bei den o.g. Ausnahmen bis 2 Wochen abweichend 0,96 m²/Kalb</t>
  </si>
  <si>
    <t>Liegefläche gemäß Bauunterlagen in m²</t>
  </si>
  <si>
    <t>Gründe für Abweichungen:</t>
  </si>
  <si>
    <t>Die Liegefläche muss ausreichend mit geeigneter Einstreu versehen werden.</t>
  </si>
  <si>
    <t xml:space="preserve">Die Liegefläche wird </t>
  </si>
  <si>
    <t>mit folgender Einstreu versehen:</t>
  </si>
  <si>
    <t>Die Anlage muss so beschaffen sein, dass den Tieren entweder während der Weideperiode täglich ein Auslauf mit freiem Zugang zu einer Tränke-vorrichtung geboten werden kann oder die Tiere im Offenstall (ein-schließlich Kälberhütten) gehalten werden.</t>
  </si>
  <si>
    <t>Die Auslauffläche muss planbefestigt und wasserabführend sein. Sie darf überdacht sein.</t>
  </si>
  <si>
    <t>Ein Kaltstall erfüllt nicht die Anforderungen eines Offenstalls.</t>
  </si>
  <si>
    <t>Kälberhütten bzw. Großraumiglus für die Gruppenhaltung gelten als Offenstall.</t>
  </si>
  <si>
    <t>1. Haltungsverfahren Kälber</t>
  </si>
  <si>
    <t>täglicher Auslauf</t>
  </si>
  <si>
    <t>Auslauf ist planbefestigt und wasserabführend</t>
  </si>
  <si>
    <t>Offenstall</t>
  </si>
  <si>
    <t>c)</t>
  </si>
  <si>
    <t>Kälberhütten</t>
  </si>
  <si>
    <t>d)</t>
  </si>
  <si>
    <t>Großraumiglus</t>
  </si>
  <si>
    <t>2. Tränkvorrichtungen für Kälber</t>
  </si>
  <si>
    <t>freier Zugang ist sichergestellt</t>
  </si>
  <si>
    <t>Wasser steht ständig zur Verfügung</t>
  </si>
  <si>
    <t>Die von a) bis d) genannten Haltungsverfahren umfassen alle Kälber (Angabe Tierzahl):</t>
  </si>
  <si>
    <t>Flächenmaße Aufzuchtrinder</t>
  </si>
  <si>
    <t xml:space="preserve">Altersgruppe </t>
  </si>
  <si>
    <t>Tierplätze gem. Bauplan</t>
  </si>
  <si>
    <t>Stallgrundfläche/nutzbare Stallfläche</t>
  </si>
  <si>
    <t>Grundfutterfressplätze</t>
  </si>
  <si>
    <t>Spaltenfreie Liegefläche</t>
  </si>
  <si>
    <t>Liegeboxengröße</t>
  </si>
  <si>
    <t>Pflichtmaß</t>
  </si>
  <si>
    <t>Fläche gem. Bauplan</t>
  </si>
  <si>
    <t>Orientierung</t>
  </si>
  <si>
    <t xml:space="preserve"> Fressgitter gem. Bauplan</t>
  </si>
  <si>
    <t>gem. Bauplan</t>
  </si>
  <si>
    <t>Fläche im Abteil</t>
  </si>
  <si>
    <t>Breite
Fressgitter/-gang</t>
  </si>
  <si>
    <t>Fressgitter</t>
  </si>
  <si>
    <t>Breite</t>
  </si>
  <si>
    <t>Mindestlänge</t>
  </si>
  <si>
    <t>Länge gemäß Bauplan</t>
  </si>
  <si>
    <t>Fläche / Tier</t>
  </si>
  <si>
    <t>lichte Breite/ Achsmaß</t>
  </si>
  <si>
    <t>Länge
(Wand-/Doppelbox)</t>
  </si>
  <si>
    <t>Anzahl</t>
  </si>
  <si>
    <t>cm</t>
  </si>
  <si>
    <t>m</t>
  </si>
  <si>
    <t>m²/ Tier</t>
  </si>
  <si>
    <t xml:space="preserve">  7. - 9.
200-300
0,43</t>
  </si>
  <si>
    <t>Monate
kg
GV/Tier</t>
  </si>
  <si>
    <t>2,5</t>
  </si>
  <si>
    <r>
      <t xml:space="preserve">(Tierplätze/ 1,5 - </t>
    </r>
    <r>
      <rPr>
        <i/>
        <sz val="12"/>
        <color indexed="17"/>
        <rFont val="Arial"/>
        <family val="2"/>
      </rPr>
      <t>wenn ständiger Zugang zum Futter</t>
    </r>
    <r>
      <rPr>
        <sz val="12"/>
        <color indexed="17"/>
        <rFont val="Arial"/>
        <family val="2"/>
      </rPr>
      <t>- *Orientierungsmaß Breite)</t>
    </r>
  </si>
  <si>
    <t>85/90</t>
  </si>
  <si>
    <t>200/180</t>
  </si>
  <si>
    <t>90/95</t>
  </si>
  <si>
    <t>3,5</t>
  </si>
  <si>
    <t>95/100</t>
  </si>
  <si>
    <t>220/200</t>
  </si>
  <si>
    <t>100/105</t>
  </si>
  <si>
    <t>110/115</t>
  </si>
  <si>
    <t>240/220</t>
  </si>
  <si>
    <t>115/120</t>
  </si>
  <si>
    <t>250/230</t>
  </si>
  <si>
    <t>Insgesamt</t>
  </si>
  <si>
    <t>Abweichende Gruppengrößen im Unternehmen</t>
  </si>
  <si>
    <t>Das älteste Tier der Gruppe ist maßgebend für den Flächenbedarf der gesamten Gruppe.</t>
  </si>
  <si>
    <t>Fressgang/Futtertisch-    länge</t>
  </si>
  <si>
    <t>Fressgang/Futtertisch- länge</t>
  </si>
  <si>
    <t>10. - 12.   300-400 0,43</t>
  </si>
  <si>
    <t>13. - 15.    350-450 0,75</t>
  </si>
  <si>
    <t>16. - 18.     400-500 0,75</t>
  </si>
  <si>
    <t>19. - 21.         &gt; 500           1,0</t>
  </si>
  <si>
    <t>22. - 24.             600            1,2</t>
  </si>
  <si>
    <t>10. - 12.      300-400 0,43</t>
  </si>
  <si>
    <t>13. - 15.      350-450 0,75</t>
  </si>
  <si>
    <t>16. - 18.      400-500 0,75</t>
  </si>
  <si>
    <t>19. - 21.      &gt; 500         1,0</t>
  </si>
  <si>
    <t>22. - 24.      600            1,2</t>
  </si>
  <si>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 xml:space="preserve">Stallgrundfläche </t>
    </r>
    <r>
      <rPr>
        <sz val="10"/>
        <color theme="1"/>
        <rFont val="Arial"/>
        <family val="2"/>
      </rPr>
      <t>werden die von den Tieren frei wählbar zu benutzenden Lauf- und Liegeflächen in überdachten Bereichen angenommen. Davon ausgenommen sind Ausläufe.</t>
    </r>
  </si>
  <si>
    <t>Bei der Stallanlage handelt es sich um einen:</t>
  </si>
  <si>
    <t>Mehrraumlaufstall</t>
  </si>
  <si>
    <t>Einraumlaufstall</t>
  </si>
  <si>
    <r>
      <t xml:space="preserve">Die </t>
    </r>
    <r>
      <rPr>
        <b/>
        <sz val="10"/>
        <color theme="1"/>
        <rFont val="Arial"/>
        <family val="2"/>
      </rPr>
      <t>Liegefläche</t>
    </r>
    <r>
      <rPr>
        <sz val="10"/>
        <color theme="1"/>
        <rFont val="Arial"/>
        <family val="2"/>
      </rPr>
      <t xml:space="preserve"> muss so bemessen sein, dass </t>
    </r>
    <r>
      <rPr>
        <b/>
        <sz val="10"/>
        <color theme="1"/>
        <rFont val="Arial"/>
        <family val="2"/>
      </rPr>
      <t>alle Tiere gleichzeitig liegen können</t>
    </r>
  </si>
  <si>
    <t>4,20 m² ohne Kalb</t>
  </si>
  <si>
    <t>6,75 m² mit Kalb</t>
  </si>
  <si>
    <t>4,80 m² ohne Kalb</t>
  </si>
  <si>
    <t>7,50 m² mit Kalb</t>
  </si>
  <si>
    <t>Aufstallung</t>
  </si>
  <si>
    <t>Liegefläche  gem. Bauplan</t>
  </si>
  <si>
    <t>Anzahl Mutterkuhplätze</t>
  </si>
  <si>
    <t>Liegefläche  / Mutterkuh</t>
  </si>
  <si>
    <t>ohne Kalb</t>
  </si>
  <si>
    <t>mit Kalb</t>
  </si>
  <si>
    <t>(m²)</t>
  </si>
  <si>
    <t>Gründe für Abweichungen von den Orientierungsmaßen:</t>
  </si>
  <si>
    <r>
      <t xml:space="preserve">Liegeplätze müssen </t>
    </r>
    <r>
      <rPr>
        <b/>
        <sz val="10"/>
        <color theme="1"/>
        <rFont val="Arial"/>
        <family val="2"/>
      </rPr>
      <t>ausreichend mit geeigneter trockener</t>
    </r>
    <r>
      <rPr>
        <sz val="10"/>
        <color theme="1"/>
        <rFont val="Arial"/>
        <family val="2"/>
      </rPr>
      <t xml:space="preserve"> </t>
    </r>
    <r>
      <rPr>
        <b/>
        <sz val="10"/>
        <color theme="1"/>
        <rFont val="Arial"/>
        <family val="2"/>
      </rPr>
      <t>Einstreu</t>
    </r>
    <r>
      <rPr>
        <sz val="10"/>
        <color theme="1"/>
        <rFont val="Arial"/>
        <family val="2"/>
      </rPr>
      <t xml:space="preserve"> </t>
    </r>
    <r>
      <rPr>
        <sz val="10"/>
        <color theme="1"/>
        <rFont val="Arial"/>
        <family val="2"/>
      </rPr>
      <t xml:space="preserve">versehen werden. </t>
    </r>
  </si>
  <si>
    <t xml:space="preserve">Die Liegeplätze werden: </t>
  </si>
  <si>
    <t>Die nutzbare Stallfläche/Stallgrundfläche je Mutterkuh muss mindestens betragen:</t>
  </si>
  <si>
    <t>6,60 m² ohne Kalb</t>
  </si>
  <si>
    <t>8,25 m² mit Kalb</t>
  </si>
  <si>
    <t>Mutterkühe ohne Kalb x 6,60 m²</t>
  </si>
  <si>
    <t>Mutterkühe mit Kalb x 8,25 m²</t>
  </si>
  <si>
    <t>Summe m² Mindestbedarf</t>
  </si>
  <si>
    <t>2. nutzbare Stallfläche gem. Bauplanung:</t>
  </si>
  <si>
    <t>Die Stallanlage muss für mindestens ein Drittel der Mutterkühe einen Auslauf von mindestens 5,40 m² je Mutterkuh vorhalten.</t>
  </si>
  <si>
    <t>tägliche saisonale Nutzung (mind. 150 Tage in der Vegetationsperiode)</t>
  </si>
  <si>
    <t xml:space="preserve">Orientierung:  </t>
  </si>
  <si>
    <r>
      <t xml:space="preserve">Ein </t>
    </r>
    <r>
      <rPr>
        <b/>
        <sz val="10"/>
        <color theme="1"/>
        <rFont val="Arial"/>
        <family val="2"/>
      </rPr>
      <t>Auslauf</t>
    </r>
    <r>
      <rPr>
        <sz val="10"/>
        <color theme="1"/>
        <rFont val="Arial"/>
        <family val="2"/>
      </rPr>
      <t xml:space="preserve"> sollte folgende Voraussetzungen erfüllen:</t>
    </r>
  </si>
  <si>
    <t>Mutterkuhplätze x 1/3 x 5,40 m²</t>
  </si>
  <si>
    <r>
      <t xml:space="preserve">die nutzbare Stallfläche </t>
    </r>
    <r>
      <rPr>
        <b/>
        <sz val="10"/>
        <color theme="1"/>
        <rFont val="Arial"/>
        <family val="2"/>
      </rPr>
      <t>gem. Bauplanung</t>
    </r>
    <r>
      <rPr>
        <sz val="10"/>
        <color theme="1"/>
        <rFont val="Arial"/>
        <family val="2"/>
      </rPr>
      <t xml:space="preserve"> &gt;= 8,4 m</t>
    </r>
    <r>
      <rPr>
        <vertAlign val="superscript"/>
        <sz val="10"/>
        <color theme="1"/>
        <rFont val="Arial"/>
        <family val="2"/>
      </rPr>
      <t>2</t>
    </r>
    <r>
      <rPr>
        <sz val="10"/>
        <color theme="1"/>
        <rFont val="Arial"/>
        <family val="2"/>
      </rPr>
      <t xml:space="preserve"> / Mutterkuh beträgt</t>
    </r>
  </si>
  <si>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 xml:space="preserve">Stallgrundfläche / nutzbare Stallfläche </t>
    </r>
    <r>
      <rPr>
        <sz val="10"/>
        <color theme="1"/>
        <rFont val="Arial"/>
        <family val="2"/>
      </rPr>
      <t>werden die von den Tieren frei wählbar zu benutzenden Lauf- und Liegeflächen in überdachten Bereichen angenommen. Davon ausgenommen sind Ausläufe.</t>
    </r>
  </si>
  <si>
    <t>Gewichtsklasse</t>
  </si>
  <si>
    <t>&lt;= 350 kg LG</t>
  </si>
  <si>
    <t xml:space="preserve"> &gt; 350 Kg LG</t>
  </si>
  <si>
    <t>Anzahl Mastplätze</t>
  </si>
  <si>
    <t>Liegefläche  / Mastplatz</t>
  </si>
  <si>
    <t>nutzbare Stallfläche :</t>
  </si>
  <si>
    <t>perforierte Bodenfläche (Spaltenbreite max. 3,5 cm):</t>
  </si>
  <si>
    <t>Vorratsfütterung wird gewährleistet durch:</t>
  </si>
  <si>
    <t xml:space="preserve">Anzahl Mastrinderplätze </t>
  </si>
  <si>
    <t>Anzahl Fressplätze gem. Bauplan</t>
  </si>
  <si>
    <t>Breite des Fressgitterplatzes (&lt;= 350 kg/&gt;350 kg) [m]</t>
  </si>
  <si>
    <r>
      <t xml:space="preserve">Grundfutterfressplatz </t>
    </r>
    <r>
      <rPr>
        <b/>
        <sz val="10"/>
        <color theme="1"/>
        <rFont val="Arial"/>
        <family val="2"/>
      </rPr>
      <t>ohne Fressgitter (&lt;= 350 kg LG):</t>
    </r>
  </si>
  <si>
    <t>x</t>
  </si>
  <si>
    <t>0,55 m</t>
  </si>
  <si>
    <t>Fressplatzbreite</t>
  </si>
  <si>
    <t>Nutzbare Futtertischlänge gemäß Bauplan (m)</t>
  </si>
  <si>
    <r>
      <t xml:space="preserve">Grundfutterfressplatz </t>
    </r>
    <r>
      <rPr>
        <b/>
        <sz val="10"/>
        <color theme="1"/>
        <rFont val="Arial"/>
        <family val="2"/>
      </rPr>
      <t>ohne Fressgitter (&gt; 350 kg LG):</t>
    </r>
  </si>
  <si>
    <t>0,70 m</t>
  </si>
  <si>
    <t>Diese Orientierungsmaße gelten auch für einen Fressgitterplatz.</t>
  </si>
  <si>
    <t>&lt;= 350 kg LG: 0,55 m/Tier</t>
  </si>
  <si>
    <t>&gt;   350 kg LG: 0,70 m/Tier</t>
  </si>
  <si>
    <t>Der Stall muss mit einem befestigten Kaltscharrraum verbunden sein, der den Tieren ab der 10. Lebenswoche zur Verfügung steht.</t>
  </si>
  <si>
    <t xml:space="preserve">Der Stall ist </t>
  </si>
  <si>
    <t xml:space="preserve">Der Kaltscharrraum kann auf die Stallgrundfläche angerechnet werden, sofern er immer frei zugänglich ist. </t>
  </si>
  <si>
    <t>mit einem planbefestigtem und überdachten Kaltscharrraum verbunden:</t>
  </si>
  <si>
    <t>Zum Nachweis der Sitzstangenlänge ist eine Bestätigung mit Kalkulation des Ausrüsters vorzulegen. Für den Abstand zwischen den Sitzstangen und zur Wand gilt § 13a (6) TierSchNutztV</t>
  </si>
  <si>
    <t>Aufgrund des Wachstums der Tiere muss der Zugang zu den einzelnen Ebenen diesem flexibel angepasst werden können, z.B. durch Kükenbrücken, Rampen, verstellbare Ebenen</t>
  </si>
  <si>
    <t>Gemäß Kalkulation des Ausrüsters beträgt</t>
  </si>
  <si>
    <t>Volierenhaltung:</t>
  </si>
  <si>
    <t>Regelung des Zugangs zu den Ebenen durch:</t>
  </si>
  <si>
    <t>der Abstand der Sitzstangen zur Wand mind. 20 cm</t>
  </si>
  <si>
    <t>der waagerechte Abstand zwischen den Sitzstangen                    mind. 30 cm</t>
  </si>
  <si>
    <t xml:space="preserve">Neben Vorrichtungen zur Regulierung des Lichteinfalls für tageslichtdurchlässige Flächen muss bei künstlicher Beleuchtung eine an die unterschiedlichen Funktionsbereiche der Haltungseinrichtung angepasste Abstufung der Lichtintensität möglich sein. Die Beleuchtung muss für die Tiere flackerfrei sein. </t>
  </si>
  <si>
    <t>Die Flackerfreiheit ist durch den Hersteller zu bestätigen.</t>
  </si>
  <si>
    <t>Es müssen mindestens zwei Schaltkreise für unterschiedliche Funktionsbereiche vorhanden sein (z.B. Scharraum und Volierenanlage), die separat dimmbar sind.</t>
  </si>
  <si>
    <t>Vorrichtungen zur Regulierung des Lichteinfalls für tageslichtdurchlässige Flächen werden installiert</t>
  </si>
  <si>
    <t>Anzahl künstlicher Beleuchtungskreise:</t>
  </si>
  <si>
    <t>dimmbar</t>
  </si>
  <si>
    <t>flackerfrei</t>
  </si>
  <si>
    <t>(Bestätigung des Herstellers nach Fertigstellung)</t>
  </si>
  <si>
    <t xml:space="preserve">Der Einstreubereich (inklusive Kaltscharrraum) ist so zu strukturieren und auszustatten, dass den Tieren zusätzlich zur Einstreu verschiedenartig manipulierbares und aus-wechselbares Beschäftigungsmaterial (z. B. Heuraufen, Pickblöcke, Stroh- oder Luzerneballen) zur Verfügung steht. </t>
  </si>
  <si>
    <t>Neben der Einstreu ist mindestens eine weitere Beschäftigungsmöglichkeit in ausreichender Anzahl anzubieten, z.B. Raufutterballen, -raufen oder –körbe, Pickblöcke, regelmäßige Körnerzufütterung im Einstreubereich etc.</t>
  </si>
  <si>
    <t>Den Tieren wird folgendes manipulierbares und auswechselbares Beschäftigungsmaterial zur Verfügung gestellt:</t>
  </si>
  <si>
    <t>Heuraufen</t>
  </si>
  <si>
    <t>Pickblöcke</t>
  </si>
  <si>
    <t>Strohballen</t>
  </si>
  <si>
    <t>Luzerneballen</t>
  </si>
  <si>
    <t xml:space="preserve">andere: </t>
  </si>
  <si>
    <t>Der Kaltscharrraum muss mindestens einem Drittel der nutzbaren Stallgrundfläche entsprechen und mit geeigneter manipulierbarer Einstreu sowie ausreichend bemessenen und gleichmäßig verteilten Staub- und Sandbädern ausgestattet sein.</t>
  </si>
  <si>
    <t>Die Grundfläche des Kaltscharrraums darf nicht in die Berechnung der maximalen Besatzdichte einbezogen werden.</t>
  </si>
  <si>
    <t>Zur Optimierung des Stallklimas müssen bei Volierenhaltung Kanäle zur Kotbandbelüftung vorhanden sein.</t>
  </si>
  <si>
    <r>
      <t>Die maximale Besatzdichte beträgt ab dem 35. Lebenstag 18 Tiere/m</t>
    </r>
    <r>
      <rPr>
        <vertAlign val="superscript"/>
        <sz val="10"/>
        <color theme="1"/>
        <rFont val="Arial"/>
        <family val="2"/>
      </rPr>
      <t>2</t>
    </r>
    <r>
      <rPr>
        <sz val="10"/>
        <color theme="1"/>
        <rFont val="Arial"/>
        <family val="2"/>
      </rPr>
      <t xml:space="preserve"> Stallgrundfläche. Bei der Haltung in Volieren beträgt die maximale Besatzdichte ab dem 35. Lebenstag 18Tiere/m</t>
    </r>
    <r>
      <rPr>
        <vertAlign val="superscript"/>
        <sz val="10"/>
        <color theme="1"/>
        <rFont val="Arial"/>
        <family val="2"/>
      </rPr>
      <t xml:space="preserve">2 </t>
    </r>
    <r>
      <rPr>
        <sz val="10"/>
        <color theme="1"/>
        <rFont val="Arial"/>
        <family val="2"/>
      </rPr>
      <t>begehbare Stallfläche, max. jedoch 36 Tiere/m</t>
    </r>
    <r>
      <rPr>
        <vertAlign val="superscript"/>
        <sz val="10"/>
        <color theme="1"/>
        <rFont val="Arial"/>
        <family val="2"/>
      </rPr>
      <t>2</t>
    </r>
    <r>
      <rPr>
        <sz val="10"/>
        <color theme="1"/>
        <rFont val="Arial"/>
        <family val="2"/>
      </rPr>
      <t xml:space="preserve"> Stallgrundfläche.</t>
    </r>
  </si>
  <si>
    <t>Es muss eine technische Vorrichtung zur schnellen Abtrocknung des Kotes auf dem Kotband vorhanden sein.</t>
  </si>
  <si>
    <t>Nutzbare Stallgrundfläche gem. Bauplanung (m²)</t>
  </si>
  <si>
    <t>Kaltscharraum gem. Bauplanung (m²)</t>
  </si>
  <si>
    <t>ergibt %</t>
  </si>
  <si>
    <t>Nutzbare Stallgrundfläche ohne Kaltscharraum</t>
  </si>
  <si>
    <t>gem. Bauplanung (m²)</t>
  </si>
  <si>
    <t>vorgesehene Besatzdichte (Tiere)</t>
  </si>
  <si>
    <t>ergibt Besatzdichte (Tiere/m²)</t>
  </si>
  <si>
    <t>Dieser Kaltscharrraum wird mit geeigneten, ausreichend bemessenen und gleichmäßig verteilten Staubbädern ausgestattet.</t>
  </si>
  <si>
    <t>Bei Volierenhaltung:</t>
  </si>
  <si>
    <t>Art der Vorrichtung:</t>
  </si>
  <si>
    <t>Technische Vorrichtung zur Kotbandbelüftung ist lt. Bauplanung vorhanden.</t>
  </si>
  <si>
    <t>Im Stall müssen den Tieren ab der 3. Lebenswoche erhöhte Sitzstangen angeboten werden. Die Sitzstangenlänge muss für Junghennen ab der 10. Lebenswoche mindestens 12 cm je Tier aufweisen. Die Sitzstangen müssen für Jung- und Legehennn so installiert sein, dass auf ihnen ein ungestörtes, gleichzeitiges Ruhen aller Tiere möglich ist.                                     In der Volierenhaltung muss für Junghennen der Zugang zu den einzelnen Ebenen regulierbar sein.</t>
  </si>
  <si>
    <t>Der Kaltscharrraum muss planbefestigt und überdacht sein. Der Kaltscharrraum muss wetterunabhängig täglich nutzbar sein.</t>
  </si>
  <si>
    <t>Die vorhandenen Sitzstangen entsprechen</t>
  </si>
  <si>
    <t>mind. 12 cm pro Tier (ab 10. Lebenswoche)</t>
  </si>
  <si>
    <t>Sitzstangenlänge ges. lt. Bauplan (cm)</t>
  </si>
  <si>
    <t>Als Einstreu kommen insbesondere Sand, Hobelspäne, gehäckseltes Stroh oder Zellulose in Frage.</t>
  </si>
  <si>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 xml:space="preserve">Stallgrundfläche / nutzbare Stallfläche </t>
    </r>
    <r>
      <rPr>
        <sz val="10"/>
        <color theme="1"/>
        <rFont val="Arial"/>
        <family val="2"/>
      </rPr>
      <t xml:space="preserve">werden die von den Tieren frei wählbar zu benutzenden Lauf- und Liegeflächen in überdachten Bereichen angenommen. </t>
    </r>
  </si>
  <si>
    <t>Im Außenbereich müssen für alle Tiere ausreichende Schutzeinrichtungen natürlicher oder baulicher Art (z.B. Unterstände, Bäume, Sträucher) zur Verfügung stehen, die ausreichend breit und so verteilt und zusammenhängend angelegt sind, dass sie von den Hühnern an jeder Stelle des Außenbereiches schnell erreicht werden können.</t>
  </si>
  <si>
    <t xml:space="preserve">Die Schutzeinrichtungen sollten gleichmäßig verteilt sein (laut Planungsunterlagen), um eine gleich schnelle Erreichbarkeit durch alle Tiere zu garantieren.
Der Abstand zwischen den Schutzeinrichtungen bzw. zwischen den Ausschlupflöchern und der ersten erreichbaren Schutzeinrichtung sollte max. 20 m betragen.
Als Schutzeinrichtungen und Beschattungsflächen sind Bäume, Sträucher, Hecken und Sonnensegel sowie mobile Unterstände geeignet.
</t>
  </si>
  <si>
    <t>Schutzeinrichtungen sind vorhanden</t>
  </si>
  <si>
    <t>Die Schutzeinrichtungen sind nach natürlicher oder baulicher Art für  alle Tiere ausreichend. Sie sind so verteilt, dass sie von den Hühnern an jeder Stelle des Außenbereichs schnell erreicht werden können.</t>
  </si>
  <si>
    <t>Schutzeinrichtungen sind wie folgt gestaltet:</t>
  </si>
  <si>
    <t>Bäume</t>
  </si>
  <si>
    <t>Sträucher</t>
  </si>
  <si>
    <t>Hecken</t>
  </si>
  <si>
    <t>Sonnensegel</t>
  </si>
  <si>
    <t>Sonstiges</t>
  </si>
  <si>
    <t>Soweit die Einrichtung eines Kaltscharrraums aus baulichen oder rechtlichen Gründen nicht möglich ist, muss der Stall über einen  Dachüberstand von mindestens 2 m Breite/Tiefe über die gesamte mit Ausschlupflöchern versehene Stallseite verfügen. Die gesamte Fläche unter dem Dachüberstand muss befestigt sein.</t>
  </si>
  <si>
    <t xml:space="preserve">Wenn der Kaltscharrraum weniger als 1/3 der Stallgrundfläche beträgt oder nicht möglich ist, muss ein Dachüberstand errichtet werden.
Die Fläche unter dem Dachüberstand sollte betoniert oder asphaltiert sein.
</t>
  </si>
  <si>
    <t>Kaltscharrraum in der Größe von mindestens 1/3 der Stallgrundfläche gem. Bauplanung vorhanden.</t>
  </si>
  <si>
    <t xml:space="preserve">Dieser Kaltscharrraum wird mit geeigneten, ausreichend bemes-
senen und gleichmäßig verteilten Staubbädern ausgestattet.
</t>
  </si>
  <si>
    <t xml:space="preserve">Kaltscharrraum aus </t>
  </si>
  <si>
    <t>baulichen oder</t>
  </si>
  <si>
    <r>
      <t xml:space="preserve">rechtlichen Gründen </t>
    </r>
    <r>
      <rPr>
        <b/>
        <sz val="10"/>
        <color theme="1"/>
        <rFont val="Arial"/>
        <family val="2"/>
      </rPr>
      <t xml:space="preserve">nicht </t>
    </r>
    <r>
      <rPr>
        <sz val="10"/>
        <color theme="1"/>
        <rFont val="Arial"/>
        <family val="2"/>
      </rPr>
      <t>möglich</t>
    </r>
  </si>
  <si>
    <t>(Nachweis beifügen)</t>
  </si>
  <si>
    <r>
      <t xml:space="preserve">Nutzbare Stallgrundfläche </t>
    </r>
    <r>
      <rPr>
        <b/>
        <sz val="10"/>
        <color theme="1"/>
        <rFont val="Arial"/>
        <family val="2"/>
      </rPr>
      <t>ohne</t>
    </r>
    <r>
      <rPr>
        <sz val="10"/>
        <color theme="1"/>
        <rFont val="Arial"/>
        <family val="2"/>
      </rPr>
      <t xml:space="preserve"> Kaltscharraum</t>
    </r>
  </si>
  <si>
    <t>entsprechend den baulichen Anforderungen angemessen befestigter Dachüberstand (betoniert oder asphaltiert)</t>
  </si>
  <si>
    <t>Maße des Dachüberstandes</t>
  </si>
  <si>
    <t>1. Stallseitenlänge mit Schlupflöchern (m)</t>
  </si>
  <si>
    <t>2. Länge des Dachüberstandes (m)</t>
  </si>
  <si>
    <t>3. Tiefe des Dachüberstandes (m)</t>
  </si>
  <si>
    <t>Es handelt sich um einen Mobilstall</t>
  </si>
  <si>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Glasfenster, Lichtbänder im Dach, Fenster zum Verbinder (sofern dort min-destens vergleichbar große Außenfenster zur Verfügung stehen oder ausreichend Tageslicht über Lichtkamine zugeführt wird), Glasbausteine, Doppelstegplatten, windgeschützte oder offene Seitenwände (in Außenklimaställen).                                                                                                                                                        Als </t>
    </r>
    <r>
      <rPr>
        <b/>
        <sz val="10"/>
        <color theme="1"/>
        <rFont val="Arial"/>
        <family val="2"/>
      </rPr>
      <t xml:space="preserve">Stallgrundfläche </t>
    </r>
    <r>
      <rPr>
        <sz val="10"/>
        <color theme="1"/>
        <rFont val="Arial"/>
        <family val="2"/>
      </rPr>
      <t>gilt eine abgeschlossene Stalleinheit einschließlich Nebenflächen (z. B. Abteil mit Kontrollgang).</t>
    </r>
  </si>
  <si>
    <r>
      <t xml:space="preserve">Der </t>
    </r>
    <r>
      <rPr>
        <b/>
        <sz val="10"/>
        <color theme="1"/>
        <rFont val="Arial"/>
        <family val="2"/>
      </rPr>
      <t>Liegebereich</t>
    </r>
    <r>
      <rPr>
        <sz val="10"/>
        <color theme="1"/>
        <rFont val="Arial"/>
        <family val="2"/>
      </rPr>
      <t xml:space="preserve"> muss </t>
    </r>
  </si>
  <si>
    <t>Der Liegebereich wird versehen mit:</t>
  </si>
  <si>
    <t>(Mehrfachnennung möglich)</t>
  </si>
  <si>
    <t>Weiteres geeignetes Organisches Beschäftigungsmaterial sind Sägemehl, Presslinge, Weichholz und eine Mischung daraus. Beim Härtegrad der angebotenen Materialien ist das Alter der Tiere zu berücksichtigen. Das Beschäftigungsmaterial ist möglichst bodennah anzubieten, um dem Wühlbedürfnis entgegen zu kommen.</t>
  </si>
  <si>
    <t>vorhanden</t>
  </si>
  <si>
    <t>Organisches Be-schäftigungs-material</t>
  </si>
  <si>
    <t xml:space="preserve">  Heu</t>
  </si>
  <si>
    <t xml:space="preserve">  Stroh</t>
  </si>
  <si>
    <t xml:space="preserve">  Silage</t>
  </si>
  <si>
    <t xml:space="preserve">  Pellets</t>
  </si>
  <si>
    <t xml:space="preserve">  Heuraufen</t>
  </si>
  <si>
    <t xml:space="preserve">Ausreichend organisches Beschäftigungsmaterial ist für alle Tiere zugänglich. </t>
  </si>
  <si>
    <t>Anzahl Beschäftigungsmaterial</t>
  </si>
  <si>
    <t xml:space="preserve"> /12 = </t>
  </si>
  <si>
    <t>Ist</t>
  </si>
  <si>
    <t xml:space="preserve"> /12 =</t>
  </si>
  <si>
    <t>Anzahl Raufutterplätze</t>
  </si>
  <si>
    <t>Zuchtläufer und Mastschweine dürfen nur nach Maßgabe folgender Regelungen in Gruppen gehalten werden:</t>
  </si>
  <si>
    <t>Bei rationierter Fütterung sollen je nach Körpergewicht mindestens folgende Fressplatzbreiten eingehalten werden:</t>
  </si>
  <si>
    <t>bis 25 kg          18 cm</t>
  </si>
  <si>
    <t>&gt;120 kg            40 cm</t>
  </si>
  <si>
    <t>18 cm</t>
  </si>
  <si>
    <t>27 cm</t>
  </si>
  <si>
    <t>33 cm</t>
  </si>
  <si>
    <t>40 cm</t>
  </si>
  <si>
    <t>Körpergewicht</t>
  </si>
  <si>
    <t>Tiere</t>
  </si>
  <si>
    <t>Länge lt. Bauplan</t>
  </si>
  <si>
    <t>bis 25 kg</t>
  </si>
  <si>
    <t>26 bis 60 kg</t>
  </si>
  <si>
    <t>61 bis 120 kg</t>
  </si>
  <si>
    <t>&gt;120 kg</t>
  </si>
  <si>
    <t>Mindestbedarf</t>
  </si>
  <si>
    <t>Flächen, die in der Bucht nicht für die Tiere nutzbar sind (z. B. Futtertröge, Säulen, Beschäftigungselemente etc.) müssen von der nutzbaren Fläche abgezogen werden. Alternativ sind pauschal 5 % von der nutzbaren Fläche abzuziehen.</t>
  </si>
  <si>
    <r>
      <t xml:space="preserve">Die in § 29 Absatz 2 TierSchNutztV genannten Flächenangaben einschließlich 20 % Flächenzuschlag sind in der Tabelle als </t>
    </r>
    <r>
      <rPr>
        <b/>
        <sz val="10"/>
        <color theme="1"/>
        <rFont val="Arial"/>
        <family val="2"/>
      </rPr>
      <t>Mindestflächenbedarf</t>
    </r>
    <r>
      <rPr>
        <sz val="10"/>
        <color theme="1"/>
        <rFont val="Arial"/>
        <family val="2"/>
      </rPr>
      <t xml:space="preserve"> dargestellt.</t>
    </r>
  </si>
  <si>
    <t>Mindestens nutzbare Bodenfläche:</t>
  </si>
  <si>
    <t>Durchschnitts-</t>
  </si>
  <si>
    <t>gewicht</t>
  </si>
  <si>
    <t>Tierplätze</t>
  </si>
  <si>
    <t>Mindestflächen-</t>
  </si>
  <si>
    <t>bedarf m²</t>
  </si>
  <si>
    <t>Fläche lt. Bauplan</t>
  </si>
  <si>
    <t>&gt; 110 bis 150 kg</t>
  </si>
  <si>
    <t>&gt; 150 bis 180 kg</t>
  </si>
  <si>
    <t>&gt; 180 bis 220 kg</t>
  </si>
  <si>
    <t>&gt; 220 kg</t>
  </si>
  <si>
    <t>&gt; 5 bis     10 kg</t>
  </si>
  <si>
    <t>&gt; 10 bis    20 kg</t>
  </si>
  <si>
    <t>&gt; 20 bis    30 kg</t>
  </si>
  <si>
    <t>&gt; 30 bis    50 kg</t>
  </si>
  <si>
    <t>&gt; 50 bis   110 kg</t>
  </si>
  <si>
    <t>Das Durchschnittsgewicht bezieht sich auf alle Tiere einer Gruppe zum Zeitpunkt der Ausstallung.</t>
  </si>
  <si>
    <t>Kontaktgitter zwischen den Buchten, die mindestens drei Mastschweinen gleichzeitig den Kontakt zu Mastschweinen einer anderen Gruppe ermöglichen</t>
  </si>
  <si>
    <t>Trennwände innerhalb der Buchten, die verschiedene Funktionsbereiche voneinander abgrenzen</t>
  </si>
  <si>
    <t>eine oder mehrere erhöhte Ebenen über der Bodenfläche, die für die Schweine sicher zu nutzen und über eine Rampe leicht zu erreichen sind und deren Flächen nicht auf die uneingeschränkt nutzbare Bodenfläche angerechnet werden</t>
  </si>
  <si>
    <t>Mikroklimabereiche, durch die verschiedene Temperaturbereiche innerhalb der Buchten angeboten werden</t>
  </si>
  <si>
    <t>benennen</t>
  </si>
  <si>
    <t>sonstige Elemente, die eine zusätzliche Strukturierung der Bucht ermöglichen</t>
  </si>
  <si>
    <t>Liegefläche</t>
  </si>
  <si>
    <t xml:space="preserve">Tiefstreu                                                                                                                                              </t>
  </si>
  <si>
    <t xml:space="preserve">
</t>
  </si>
  <si>
    <r>
      <t xml:space="preserve">ausreichend geeigneter trockener Einstreu                                </t>
    </r>
    <r>
      <rPr>
        <sz val="9"/>
        <color theme="1"/>
        <rFont val="Arial"/>
        <family val="2"/>
      </rPr>
      <t>besteht aus:</t>
    </r>
  </si>
  <si>
    <t xml:space="preserve">für Eber, Zucht- und Jungsauen in Gruppenhaltung  </t>
  </si>
  <si>
    <t xml:space="preserve">Es muss mindestens eine der Voraussetzungen erfüllt sein.                                                                Der Liegebereich ist dann ausreichend mit geeigneter trockener Einstreu versehen, wenn die Liegefläche trocken ist und keine Ursache für Verschmutzung, Verletzung und Infektion der Tiere darstellt.
Komfortliegeflächen sind Temperatur regulierende Liegeflächen, wie z.B.                                                               - wärmegedämmter Estrich,
- Kunststoffböden,                       
- Gummimatten (auch perforiert)
- Betonspaltenboden mit Schlitzanteil bis max. 5 %     - aktive Bodenkühlung / Temperierung
</t>
  </si>
  <si>
    <t>Zucht- und Jungsauen</t>
  </si>
  <si>
    <t>Eber</t>
  </si>
  <si>
    <t>Wartebereich</t>
  </si>
  <si>
    <t>Tiefstreu</t>
  </si>
  <si>
    <t>Werden andere organische und faserreiche Materialien wie z. B. Jutesäcke oder Naturseile verwendet, müssen diese untersuchbar, bewegbar und veränderbar sein. Näheres regeln die Auslegungshinweise. Eine Beschäftigungsmöglichkeit/-station reicht für maximal 12 Tiere.</t>
  </si>
  <si>
    <t>Anzahl vorh.  Beschäftigungsmöglichkeit/                 -station</t>
  </si>
  <si>
    <t>Anzahl Tiere / Beschäftigungsmglichkeit/ -station</t>
  </si>
  <si>
    <t>Beschäftigungsautomaten (BA)</t>
  </si>
  <si>
    <t>Soll: Anzahl Tiere</t>
  </si>
  <si>
    <t>Plan: Anzahl Tiere</t>
  </si>
  <si>
    <t xml:space="preserve"> / 12 = Anzahl BA</t>
  </si>
  <si>
    <t xml:space="preserve"> / Anzahl BA</t>
  </si>
  <si>
    <t xml:space="preserve"> = Anzahl Tiere / BA</t>
  </si>
  <si>
    <t xml:space="preserve"> Anzahl Tiere / BA</t>
  </si>
  <si>
    <t xml:space="preserve"> * 0,50 m</t>
  </si>
  <si>
    <t>= Länge der BA</t>
  </si>
  <si>
    <r>
      <t xml:space="preserve">Für Zucht- und Jungsauen muss bei Einzelhaltung ab Einstallen in den Abferkelbereich bis zum Abferkeln </t>
    </r>
    <r>
      <rPr>
        <b/>
        <sz val="10"/>
        <color theme="1"/>
        <rFont val="Arial"/>
        <family val="2"/>
      </rPr>
      <t xml:space="preserve">Nestbaumaterial </t>
    </r>
    <r>
      <rPr>
        <sz val="10"/>
        <color theme="1"/>
        <rFont val="Arial"/>
        <family val="2"/>
      </rPr>
      <t>zur Verfügung gestellt werden. Geeignet hierfür sind langfaserige, organische Materialien, die am Boden verändert und mit dem Maul erfasst und getragen werden können. § 30 Absatz 7 Satz 2, 2. Halbsatz der TierSchNutztV findet keine Anwendung.</t>
    </r>
  </si>
  <si>
    <t>Jung- und Zuchtsauen</t>
  </si>
  <si>
    <t>Nestbaumaterial</t>
  </si>
  <si>
    <t>Heu</t>
  </si>
  <si>
    <t>Stroh</t>
  </si>
  <si>
    <t xml:space="preserve">Im Falle von Stallneubauten ist das Güllesystem derart auszugestalten, dass es durch langfaserige, organische Materialien insgesamt nicht beeinträchtigt werden kann. </t>
  </si>
  <si>
    <r>
      <t xml:space="preserve">Als </t>
    </r>
    <r>
      <rPr>
        <b/>
        <sz val="10"/>
        <color theme="1"/>
        <rFont val="Arial"/>
        <family val="2"/>
      </rPr>
      <t>Stallgrundfläche/ uneingeschränkt nutzbare Bodenfläche</t>
    </r>
    <r>
      <rPr>
        <sz val="10"/>
        <color theme="1"/>
        <rFont val="Arial"/>
        <family val="2"/>
      </rPr>
      <t xml:space="preserve"> werden die von den Tieren zu benutzenden Lauf- und Liegeflächen in überdachten Bereichen angenommen. Davon ausgenommen sind Ausläufe im Freien.</t>
    </r>
  </si>
  <si>
    <t xml:space="preserve">Flächen, die in der Bucht nicht für die Tiere nutzbar sind (z. B. Futtertröge, Säulen, Be-schäftigungselemente etc.) müssen von der nutzbaren Stallfläche abgezogen werden. Alternativ sind pauschal 5 % von der nutzbaren Stallfläche abzuziehen.
</t>
  </si>
  <si>
    <t>Haltungsein-richtung</t>
  </si>
  <si>
    <r>
      <t xml:space="preserve">Fläche lt. Bauplan                            </t>
    </r>
    <r>
      <rPr>
        <sz val="10"/>
        <color theme="1"/>
        <rFont val="Arial"/>
        <family val="2"/>
      </rPr>
      <t xml:space="preserve"> m²</t>
    </r>
  </si>
  <si>
    <t>&lt;= 24 Monate</t>
  </si>
  <si>
    <t>&gt; 24 Monate</t>
  </si>
  <si>
    <r>
      <t xml:space="preserve">Mindestfläche   </t>
    </r>
    <r>
      <rPr>
        <sz val="10"/>
        <color theme="1"/>
        <rFont val="Arial"/>
        <family val="2"/>
      </rPr>
      <t>m²</t>
    </r>
  </si>
  <si>
    <r>
      <t xml:space="preserve">Die in § 25 TierSchNutztV genannten Flächenangaben einschließlich 20 % Flächenzuschlag sind in der Tabelle als </t>
    </r>
    <r>
      <rPr>
        <b/>
        <sz val="10"/>
        <color theme="1"/>
        <rFont val="Arial"/>
        <family val="2"/>
      </rPr>
      <t>Mindestflächenbedarf</t>
    </r>
    <r>
      <rPr>
        <sz val="10"/>
        <color theme="1"/>
        <rFont val="Arial"/>
        <family val="2"/>
      </rPr>
      <t xml:space="preserve"> dargestellt.</t>
    </r>
  </si>
  <si>
    <t>Die Einzelhaltung von Jungsauen und Sauen ist nur im Zeitraum von einer Woche vor dem voraussichtlichen Abferkeltermin bis zum Absetzen der Ferkel zulässig. Ausnahmen regelt die TierSchNutztV.</t>
  </si>
  <si>
    <t xml:space="preserve">Flächen, die in der Bucht nicht für die Tiere nutzbar sind (z. B. Futtertröge, Säulen, Beschäftigungselemente etc.) müssen von der nutzbaren Stallfläche abgezogen werden. Alternativ sind pauschal 5 % von der nutzbaren Stallfläche abzuziehen.
</t>
  </si>
  <si>
    <r>
      <t xml:space="preserve">Die in § 30 TierSchNutztV genannten Flächen- angaben einschließlich 20 % Flächenzuschlag sind in der Tabelle als </t>
    </r>
    <r>
      <rPr>
        <b/>
        <sz val="10"/>
        <color theme="1"/>
        <rFont val="Arial"/>
        <family val="2"/>
      </rPr>
      <t>Mindestflächenbedarf</t>
    </r>
    <r>
      <rPr>
        <sz val="10"/>
        <color theme="1"/>
        <rFont val="Arial"/>
        <family val="2"/>
      </rPr>
      <t xml:space="preserve"> dargestellt.</t>
    </r>
  </si>
  <si>
    <t>Jungsauen</t>
  </si>
  <si>
    <t>Sauen</t>
  </si>
  <si>
    <t>Gruppengröße</t>
  </si>
  <si>
    <t xml:space="preserve">Mindestfläche </t>
  </si>
  <si>
    <t>bis 5 Tiere</t>
  </si>
  <si>
    <t>6 bis 39 Tiere</t>
  </si>
  <si>
    <t>ab 40 Tiere</t>
  </si>
  <si>
    <t>6 - 39 Tiere</t>
  </si>
  <si>
    <t>Verwendung von:</t>
  </si>
  <si>
    <t xml:space="preserve">Schalentränken </t>
  </si>
  <si>
    <t xml:space="preserve">Anzahl </t>
  </si>
  <si>
    <t>dass entspricht</t>
  </si>
  <si>
    <r>
      <t xml:space="preserve">Zu den </t>
    </r>
    <r>
      <rPr>
        <b/>
        <sz val="10"/>
        <color theme="1"/>
        <rFont val="Arial"/>
        <family val="2"/>
      </rPr>
      <t>tageslichtdurchlässigen Flächen</t>
    </r>
    <r>
      <rPr>
        <sz val="10"/>
        <color theme="1"/>
        <rFont val="Arial"/>
        <family val="2"/>
      </rPr>
      <t xml:space="preserve"> zählen insbesondere: Fenster, Lichtplatten, Spaceboard und Windschutznetze/Curtains (bei Spaceboard und Windschutznetzen/Curtains die gesamte damit ausgestaltete Fläche).                                                                                                                                                      Als </t>
    </r>
    <r>
      <rPr>
        <b/>
        <sz val="10"/>
        <color theme="1"/>
        <rFont val="Arial"/>
        <family val="2"/>
      </rPr>
      <t>Stallgrundfläche/ nutzbare Stallfläche</t>
    </r>
    <r>
      <rPr>
        <sz val="10"/>
        <color theme="1"/>
        <rFont val="Arial"/>
        <family val="2"/>
      </rPr>
      <t xml:space="preserve"> werden die von den Tieren zu benutzenden Lauf- und Liegeflächen in überdachten Bereichen angenommen. Davon ausgenommen sind Melkstände und Laufhöfe.</t>
    </r>
  </si>
  <si>
    <t>Der Stallraum muss mit einem planbefestigten Boden sowie ei-ner Ablamm- bzw. Absonderungs-bucht ausgestattet sein.</t>
  </si>
  <si>
    <t>Ablamm- und Absonderungsbuchten müssen nur temporär vorhanden sein. Zur Kontrolle sind mindestens vorhandene Absperrgitter nachzuweisen.</t>
  </si>
  <si>
    <t>Der Stallboden ist planbefestigt.</t>
  </si>
  <si>
    <t>Ablamm- und Absonderungsbuchten</t>
  </si>
  <si>
    <t>sind vorhanden</t>
  </si>
  <si>
    <t>können bei Bedarf eingerichtet werden</t>
  </si>
  <si>
    <t>Liegeplätze müssen ausreichend mit geeigneter trockener Einstreu versehen werden.</t>
  </si>
  <si>
    <t xml:space="preserve">Geeignet sind z. B.:
Sand, Stroh, Säge-/ Hobelspäne
</t>
  </si>
  <si>
    <t>Die Liegeplätze weden</t>
  </si>
  <si>
    <t>mit trockener Einstreu bestehend aus</t>
  </si>
  <si>
    <t>eingestreut.</t>
  </si>
  <si>
    <t>Ein Klauenbad einschließlich Zu-triebeinrichtung muss vorhanden sein.</t>
  </si>
  <si>
    <t>Das Klauenbad einschl. der Zutriebeinrichtung kann portabel sein. Zur Kontrolle sind mindestens vorhandene Absperrgitter und eine Klauenwanne nachzuweisen.</t>
  </si>
  <si>
    <t>Klauenbad ist vorhanden</t>
  </si>
  <si>
    <t>Zutriebeinrichtung ist vorhanden</t>
  </si>
  <si>
    <t xml:space="preserve">Bezogen auf die während der 
Ablammphase im Stall befindlichen Schafe
</t>
  </si>
  <si>
    <t>Stallfläche</t>
  </si>
  <si>
    <t>Schafe</t>
  </si>
  <si>
    <t>Lämmer</t>
  </si>
  <si>
    <t xml:space="preserve">erforderliche Stallfläche </t>
  </si>
  <si>
    <t>m² / Tier</t>
  </si>
  <si>
    <t>m² gesamt</t>
  </si>
  <si>
    <t>vorhandene Stallfläche m²</t>
  </si>
  <si>
    <t xml:space="preserve">Der Auslauf kann portabel sein. Zur Kontrolle sind mindestens vorhandene Weidezäune nachzuweisen.
Die Größe des Auslaufs richtet sich nach den Bewirtschaftungseinheiten während der Stallhaltungsperiode.
</t>
  </si>
  <si>
    <t xml:space="preserve">Auslauf </t>
  </si>
  <si>
    <t>ist vorhanden</t>
  </si>
  <si>
    <t>kann bei Bedarf eingerichtet werden</t>
  </si>
  <si>
    <t>Für jedes Tier ist ein Fressplatz bereitzustellen, dessen Breite da-zu ausreicht, dass alle Tiere gleichzeitig fressen können.</t>
  </si>
  <si>
    <t xml:space="preserve">bis 70 kg LM </t>
  </si>
  <si>
    <t>35 cm</t>
  </si>
  <si>
    <t>über 70 kg LM</t>
  </si>
  <si>
    <t>Fressplätze</t>
  </si>
  <si>
    <t xml:space="preserve">Ziegen </t>
  </si>
  <si>
    <t>&gt;70 kg LM</t>
  </si>
  <si>
    <t>erf. Fressplatz- breite m/Tier</t>
  </si>
  <si>
    <t>m gesamt</t>
  </si>
  <si>
    <t xml:space="preserve">vorhandene </t>
  </si>
  <si>
    <t>Fressplatzbreite m</t>
  </si>
  <si>
    <t>Gründe für Abweichung von den Orientierungsmaßen</t>
  </si>
  <si>
    <t>Neben der nutzbaren Stallfläche sind zusätzlich pro Ziege mind. 0,5 m² nutzbare Liegeflächen zu schaffen, die gegenüber der übri-gen Stallfläche erhöht sind.</t>
  </si>
  <si>
    <t>Orientierungsmaß:</t>
  </si>
  <si>
    <t>Die Fläche unter den Aufbauten (Stallgrundfläche) kann auf die nutzbare Stallfläche angerechnet werden, sofern die Ziegen unter den Aufbauten ungehindert/aufrecht drunter durchlaufen können.</t>
  </si>
  <si>
    <t xml:space="preserve">Fläche laut </t>
  </si>
  <si>
    <t>Bauplan m²</t>
  </si>
  <si>
    <t>Die Anforderung gilt nicht für erhöhte Liegeflächen.</t>
  </si>
  <si>
    <t>Es müssen Aufzuchtbuchten für Zicklein vorhanden sein, die so bemessen sind, dass alle Zicklein gleichzeitig liegen können.</t>
  </si>
  <si>
    <r>
      <t>0,35 m</t>
    </r>
    <r>
      <rPr>
        <vertAlign val="superscript"/>
        <sz val="10"/>
        <color theme="1"/>
        <rFont val="Arial"/>
        <family val="2"/>
      </rPr>
      <t>2</t>
    </r>
    <r>
      <rPr>
        <sz val="10"/>
        <color theme="1"/>
        <rFont val="Arial"/>
        <family val="2"/>
      </rPr>
      <t>/Zicklein in der Gruppenhaltung</t>
    </r>
  </si>
  <si>
    <t>Aufzuchtbucht</t>
  </si>
  <si>
    <t>Zicklein</t>
  </si>
  <si>
    <t>Anzahl Tiere je Gruppe</t>
  </si>
  <si>
    <t>erforderliche Fläche  m²/Tier</t>
  </si>
  <si>
    <t>Gründe für Abweichung vom Orientierungsmaß</t>
  </si>
  <si>
    <t>In Stall und Auslauf müssen aus-reichend Bürsten und Reibungs-flächen zur Verfügung stehen.</t>
  </si>
  <si>
    <t>Orientierung:</t>
  </si>
  <si>
    <r>
      <t xml:space="preserve">Gruppen unter 50 Tiere </t>
    </r>
    <r>
      <rPr>
        <sz val="10"/>
        <color theme="1"/>
        <rFont val="Wingdings"/>
        <charset val="2"/>
      </rPr>
      <t>ð</t>
    </r>
    <r>
      <rPr>
        <sz val="10"/>
        <color theme="1"/>
        <rFont val="Arial"/>
        <family val="2"/>
      </rPr>
      <t xml:space="preserve"> 1</t>
    </r>
  </si>
  <si>
    <r>
      <t xml:space="preserve">Gruppen über  50 Tiere </t>
    </r>
    <r>
      <rPr>
        <sz val="10"/>
        <color theme="1"/>
        <rFont val="Wingdings"/>
        <charset val="2"/>
      </rPr>
      <t>ð</t>
    </r>
    <r>
      <rPr>
        <sz val="10"/>
        <color theme="1"/>
        <rFont val="Arial"/>
        <family val="2"/>
      </rPr>
      <t xml:space="preserve"> 2</t>
    </r>
  </si>
  <si>
    <t>Bürsten / Reibungsflächen</t>
  </si>
  <si>
    <t>Gruppen    &lt;50 Tiere</t>
  </si>
  <si>
    <t>Gruppen   &gt;=50 Tiere</t>
  </si>
  <si>
    <t>Anzahl Gruppen</t>
  </si>
  <si>
    <t xml:space="preserve">erf. Anzahl / Gruppe          </t>
  </si>
  <si>
    <t>Anzahl gesamt</t>
  </si>
  <si>
    <t>Gründe für Abweichung von der Orientierung</t>
  </si>
  <si>
    <t xml:space="preserve">Die nutzbare Stallfläche muss mind. 1,5 m² / Ziege und 
0,35 m² / Zicklein betragen.
</t>
  </si>
  <si>
    <t>Die erhöhte Fläche von 0,50 m² / Tier ist zusätzlich zur nutzbaren Stallfläche von 1,50 m² anzubieten.</t>
  </si>
  <si>
    <t>Ziegen</t>
  </si>
  <si>
    <t>Klettermöglichkeiten sind vorhanden</t>
  </si>
  <si>
    <t>Die Anlage muss so beschaffen sein, dass den Tieren ganzjährig ein Auslauf zur Verfügung steht.  Im Stall- oder Auslaufbereich sind geeignete Klettermöglichkeiten zu schaffen.</t>
  </si>
  <si>
    <t>Auslauf ist vorhanden</t>
  </si>
  <si>
    <t>Das Orientierungsmaß wird eingehalten</t>
  </si>
  <si>
    <t>1,00 m² / Ziege</t>
  </si>
  <si>
    <r>
      <t xml:space="preserve">Zu den </t>
    </r>
    <r>
      <rPr>
        <b/>
        <sz val="10"/>
        <color theme="1"/>
        <rFont val="Arial"/>
        <family val="2"/>
      </rPr>
      <t>tageslichtdurchlässigen Flächen</t>
    </r>
    <r>
      <rPr>
        <sz val="10"/>
        <color theme="1"/>
        <rFont val="Arial"/>
        <family val="2"/>
      </rPr>
      <t xml:space="preserve"> zählen die im Tierbereich bauseitigen Wand- und Deckenöffnungen, insbesondere: gänzlich offene Flächen, Fenster, Lichtplatten, Spaceboard und Windschutznetze/Curtains (bei Spaceboard und Windschutznetzen/Curtains die gesamte damit ausgestaltete Fläche).                                                                 Als </t>
    </r>
    <r>
      <rPr>
        <b/>
        <sz val="10"/>
        <color theme="1"/>
        <rFont val="Arial"/>
        <family val="2"/>
      </rPr>
      <t xml:space="preserve">Stallgrundfläche </t>
    </r>
    <r>
      <rPr>
        <sz val="10"/>
        <color theme="1"/>
        <rFont val="Arial"/>
        <family val="2"/>
      </rPr>
      <t>werden die von den Tieren zu benutzenden Lauf- und Ruheflächen in überdachten Bereichen angenommen.</t>
    </r>
  </si>
  <si>
    <r>
      <t xml:space="preserve">Die </t>
    </r>
    <r>
      <rPr>
        <b/>
        <sz val="10"/>
        <color theme="1"/>
        <rFont val="Arial"/>
        <family val="2"/>
      </rPr>
      <t>nutzbare Bodenfläche</t>
    </r>
    <r>
      <rPr>
        <sz val="10"/>
        <color theme="1"/>
        <rFont val="Arial"/>
        <family val="2"/>
      </rPr>
      <t xml:space="preserve"> muss planbefestigt und ausreichend mit geeigneter trockener Einstreu versehen werden.</t>
    </r>
  </si>
  <si>
    <r>
      <t xml:space="preserve">Als </t>
    </r>
    <r>
      <rPr>
        <b/>
        <sz val="10"/>
        <color theme="1"/>
        <rFont val="Arial"/>
        <family val="2"/>
      </rPr>
      <t>nutzbare Bodenfläche</t>
    </r>
    <r>
      <rPr>
        <sz val="10"/>
        <color theme="1"/>
        <rFont val="Arial"/>
        <family val="2"/>
      </rPr>
      <t xml:space="preserve"> werden die von den Tieren frei wählbar zu benutzenden Lauf- und Liegeflächen angenommen.</t>
    </r>
  </si>
  <si>
    <r>
      <t xml:space="preserve">Der Liegebereich ist dann </t>
    </r>
    <r>
      <rPr>
        <b/>
        <sz val="10"/>
        <color theme="1"/>
        <rFont val="Arial"/>
        <family val="2"/>
      </rPr>
      <t>ausreichend</t>
    </r>
    <r>
      <rPr>
        <sz val="10"/>
        <color theme="1"/>
        <rFont val="Arial"/>
        <family val="2"/>
      </rPr>
      <t xml:space="preserve"> mit geeigneter trockener </t>
    </r>
    <r>
      <rPr>
        <b/>
        <sz val="10"/>
        <color theme="1"/>
        <rFont val="Arial"/>
        <family val="2"/>
      </rPr>
      <t>Einstreu</t>
    </r>
    <r>
      <rPr>
        <sz val="10"/>
        <color theme="1"/>
        <rFont val="Arial"/>
        <family val="2"/>
      </rPr>
      <t xml:space="preserve"> versehen, wenn die Liegefläche trocken ist und keine Ursache für Verschmutzung, Verletzung und Infektion der Tiere darstellt.</t>
    </r>
  </si>
  <si>
    <r>
      <t xml:space="preserve">Als </t>
    </r>
    <r>
      <rPr>
        <b/>
        <sz val="10"/>
        <color theme="1"/>
        <rFont val="Arial"/>
        <family val="2"/>
      </rPr>
      <t>geeignete Einstreu</t>
    </r>
    <r>
      <rPr>
        <sz val="10"/>
        <color theme="1"/>
        <rFont val="Arial"/>
        <family val="2"/>
      </rPr>
      <t xml:space="preserve"> für Masthühner anerkannte Naturstoffe gelten:</t>
    </r>
  </si>
  <si>
    <t>- gehäckseltes Stroh</t>
  </si>
  <si>
    <t>- Weicholzhobelspäne (nicht imprägniert)</t>
  </si>
  <si>
    <t>- Dinkelspelze</t>
  </si>
  <si>
    <t>- Stropellets</t>
  </si>
  <si>
    <t>- Lignozellulose</t>
  </si>
  <si>
    <r>
      <rPr>
        <b/>
        <sz val="10"/>
        <color theme="1"/>
        <rFont val="Arial"/>
        <family val="2"/>
      </rPr>
      <t>Mobilställe</t>
    </r>
    <r>
      <rPr>
        <sz val="10"/>
        <color theme="1"/>
        <rFont val="Arial"/>
        <family val="2"/>
      </rPr>
      <t xml:space="preserve"> sollten baulich dafür geeignet sein, mindestens monatlich umgesetzt zu werden.</t>
    </r>
  </si>
  <si>
    <t>Die nutzbare Bodenfläche wird</t>
  </si>
  <si>
    <t>planbefestigt und</t>
  </si>
  <si>
    <t xml:space="preserve">bestehend aus </t>
  </si>
  <si>
    <t>versehen.</t>
  </si>
  <si>
    <t>ausreichend mit geeigneter trockener Einstreu</t>
  </si>
  <si>
    <t>Es handelt sich um einen Mobilstall.</t>
  </si>
  <si>
    <t>Der Stall muss so bemessen sein, dass die Besatzdichte während der Endmastphase max. 25 kg Lebendgewicht pro m² nutzbarer Stallfläche nicht überschreitet.</t>
  </si>
  <si>
    <t>Masthühner</t>
  </si>
  <si>
    <t>Vorgesehenes Mastendgewicht, kg</t>
  </si>
  <si>
    <t>*Anzahl Masthuhnplätze</t>
  </si>
  <si>
    <t>/ zulässige Besatzdichte, kg/m²</t>
  </si>
  <si>
    <t>= erforderliche Stallfläche, m²</t>
  </si>
  <si>
    <t>Stallfläche lt. Bauplan, m²</t>
  </si>
  <si>
    <t>Kriterien für Fütterungs- und Tränkeinrichtungen:</t>
  </si>
  <si>
    <t xml:space="preserve">Die Einrichtungen sind so zu gestalten, dass </t>
  </si>
  <si>
    <t>eine Verschmutzung von Futter und Wasser auf ein Mindestmaß beschränkt werden,</t>
  </si>
  <si>
    <t>ein Verschütten von Wasser auf ein Mindestmaß beschränkt wird, um eine Verschmutzung der Einstreu im Bereich der Tränken zu vermeiden,</t>
  </si>
  <si>
    <t>den Tieren keine Verletzungen zugefügt werden,</t>
  </si>
  <si>
    <t>sie bei jedem Wetter einsatzbereit sind,</t>
  </si>
  <si>
    <t xml:space="preserve">eine Überwachung des Wasserverbrauchs möglich ist. </t>
  </si>
  <si>
    <t xml:space="preserve">alle Tiere einen ausreichenden Zugang hierzu haben, um eine unnötige Konkurrenz zwischen den Einzeltieren zu vermeiden, </t>
  </si>
  <si>
    <t>gesamt</t>
  </si>
  <si>
    <t>*Anzahl Tierplätze</t>
  </si>
  <si>
    <t>Fütterungs- und Tränkeinrichtungen sind gemäß den Kriterien geplant.</t>
  </si>
  <si>
    <t>Die Installation von Wasseruhren ist vorgesehen.</t>
  </si>
  <si>
    <t>Der Stall muss mit einem befestigten Kaltscharrraum bzw. Wintergarten verbunden sein. Stall und Kaltscharrraum bzw. Wintergarten sind mit Vorrichtungen für Rückzugsmöglichkeiten und Beschäftigung (erhöhte Ebenen, Sichtbarrieren, Strohraufen) auszustatten.</t>
  </si>
  <si>
    <t>Für Mobilställe ist kein Kaltscharrraum erforderlich, die Bodenfläche muss aber je nach Zustand (Trockenheit) ausreichend mit geeigneter Einstreu versehen werden.</t>
  </si>
  <si>
    <t xml:space="preserve">Der Kaltscharraum bzw. Wintergarten sollte betoniert oder asphaltiert sein. </t>
  </si>
  <si>
    <t>Mobilställe sollten baulich dafür geeignet sein, mindestens monatlich umgesetzt zu werden.</t>
  </si>
  <si>
    <t>Der Stall ist mit einem überdachten Kaltscharrraum bzw. Wintergarten verbunden.</t>
  </si>
  <si>
    <t>Der Kaltscharrraum ist angemessen befestigt (betoniert oder asphaltiert).</t>
  </si>
  <si>
    <t>Vorrrichtungen für Rückzugsmöglichkeiten und Beschäftigung:</t>
  </si>
  <si>
    <t>Der Stall muss so bemessen sein, dass die Besatzdichte während der Endmastphase bei Putenhennen max. 35 kg und bei Putenhähnen max. 40 kg Lebendgewicht pro m² nutzbarer Stallfläche nicht überschreitet.</t>
  </si>
  <si>
    <t>Putenhennen</t>
  </si>
  <si>
    <t>Putenhähne</t>
  </si>
  <si>
    <t xml:space="preserve">Der Kaltscharrraum bzw. Wintergarten muss mindestens 800 cm²/Putenhahn und 500 cm²/Putenhenne umfassen und mit geeigneten, ausreichend bemessenen und gleichmäßig verteilten Staubbädern ausgestattet sein.
</t>
  </si>
  <si>
    <t>Orientierungswerte:</t>
  </si>
  <si>
    <t>Mindestens 5% der nutzbaren Grundfläche des Kaltscharrraums soll Staubbaden ermöglichen,</t>
  </si>
  <si>
    <t>durch z. B. ausreichend hohe (mind. 5 cm), lockere und trockene Einstreu (Strohhäcksel, Hobelspäne).</t>
  </si>
  <si>
    <t>Kaltscharrraum</t>
  </si>
  <si>
    <t>Anzahl Tierplätze</t>
  </si>
  <si>
    <t xml:space="preserve">erforderliche Fläche </t>
  </si>
  <si>
    <t>Fläche lt. Bauplan, m²</t>
  </si>
  <si>
    <t>Verwendung trockener Einstreu bestehend aus:</t>
  </si>
  <si>
    <t>Die Orientierungswerte werden eingehalten.</t>
  </si>
  <si>
    <t>Die Anordnung der Staubbäder ist gleichmäßig.</t>
  </si>
  <si>
    <t>Den Tieren ist der Auslauf ab der vollständigen Befiederung der jeweiligen Tierart zu gewähren.</t>
  </si>
  <si>
    <t>Orientierungsmaß Auslauf:</t>
  </si>
  <si>
    <t>Zugang 1,2 m breit und 0,6 m hoch</t>
  </si>
  <si>
    <r>
      <rPr>
        <b/>
        <sz val="10"/>
        <color theme="1"/>
        <rFont val="Arial"/>
        <family val="2"/>
      </rPr>
      <t>Bademöglichkeiten</t>
    </r>
    <r>
      <rPr>
        <sz val="10"/>
        <color theme="1"/>
        <rFont val="Arial"/>
        <family val="2"/>
      </rPr>
      <t xml:space="preserve"> müssen es den Tieren ermöglichen, mit dem Kopf bis mindestens hinter das Auge ins Wasser einzutauchen oder den Körper mit Wasser vollständig zu benetzen.</t>
    </r>
  </si>
  <si>
    <r>
      <t xml:space="preserve">Bsp. mit </t>
    </r>
    <r>
      <rPr>
        <b/>
        <sz val="10"/>
        <color theme="1"/>
        <rFont val="Arial"/>
        <family val="2"/>
      </rPr>
      <t>Orientierungswerten</t>
    </r>
    <r>
      <rPr>
        <sz val="10"/>
        <color theme="1"/>
        <rFont val="Arial"/>
        <family val="2"/>
      </rPr>
      <t>:</t>
    </r>
  </si>
  <si>
    <r>
      <t>-</t>
    </r>
    <r>
      <rPr>
        <sz val="10"/>
        <color theme="1"/>
        <rFont val="Times New Roman"/>
        <family val="1"/>
      </rPr>
      <t xml:space="preserve">    </t>
    </r>
    <r>
      <rPr>
        <sz val="10"/>
        <color theme="1"/>
        <rFont val="Arial"/>
        <family val="2"/>
      </rPr>
      <t>Rundtränke 0,5 cm/kg Lebendgewicht</t>
    </r>
  </si>
  <si>
    <r>
      <t>-</t>
    </r>
    <r>
      <rPr>
        <sz val="10"/>
        <color theme="1"/>
        <rFont val="Times New Roman"/>
        <family val="1"/>
      </rPr>
      <t xml:space="preserve">    </t>
    </r>
    <r>
      <rPr>
        <sz val="10"/>
        <color theme="1"/>
        <rFont val="Arial"/>
        <family val="2"/>
      </rPr>
      <t>Rinne-/Rohrtränke 1 cm/kg Lebendgewicht</t>
    </r>
  </si>
  <si>
    <t>-    je 200 Tiere eine Dusche</t>
  </si>
  <si>
    <r>
      <t>Orientierungswerte Mindesttiefen</t>
    </r>
    <r>
      <rPr>
        <sz val="10"/>
        <color theme="1"/>
        <rFont val="Arial"/>
        <family val="2"/>
      </rPr>
      <t>:</t>
    </r>
  </si>
  <si>
    <r>
      <t>-</t>
    </r>
    <r>
      <rPr>
        <sz val="10"/>
        <color theme="1"/>
        <rFont val="Times New Roman"/>
        <family val="1"/>
      </rPr>
      <t xml:space="preserve">    </t>
    </r>
    <r>
      <rPr>
        <sz val="10"/>
        <color theme="1"/>
        <rFont val="Arial"/>
        <family val="2"/>
      </rPr>
      <t>Pekingente 7 cm</t>
    </r>
  </si>
  <si>
    <r>
      <t>-</t>
    </r>
    <r>
      <rPr>
        <sz val="10"/>
        <color theme="1"/>
        <rFont val="Times New Roman"/>
        <family val="1"/>
      </rPr>
      <t xml:space="preserve">    </t>
    </r>
    <r>
      <rPr>
        <sz val="10"/>
        <color theme="1"/>
        <rFont val="Arial"/>
        <family val="2"/>
      </rPr>
      <t>Moschusente/Mularde 10 cm</t>
    </r>
  </si>
  <si>
    <r>
      <t>-</t>
    </r>
    <r>
      <rPr>
        <sz val="10"/>
        <color theme="1"/>
        <rFont val="Times New Roman"/>
        <family val="1"/>
      </rPr>
      <t xml:space="preserve">    </t>
    </r>
    <r>
      <rPr>
        <sz val="10"/>
        <color theme="1"/>
        <rFont val="Arial"/>
        <family val="2"/>
      </rPr>
      <t>Gans 10 cm</t>
    </r>
  </si>
  <si>
    <t>Offene Tränkesysteme sollten erst ab der 3. Lebenswoche angeboten werden.</t>
  </si>
  <si>
    <t>Auslauf vorhandenn</t>
  </si>
  <si>
    <t>Auslauf jederzeit zugänglich</t>
  </si>
  <si>
    <t>Bademöglichkeiten vorhanden</t>
  </si>
  <si>
    <t>bestehend aus:</t>
  </si>
  <si>
    <t>mit einer Länge von m:</t>
  </si>
  <si>
    <t>bzw. mit einer Fläche von m²:</t>
  </si>
  <si>
    <t>und einer Tiefe von cm:</t>
  </si>
  <si>
    <t>Bereitstellung von klarem Wasser durch:</t>
  </si>
  <si>
    <t>Wasserniveauregler</t>
  </si>
  <si>
    <t>Direktanschluss an Wasserleitung</t>
  </si>
  <si>
    <t>täglicher Wechsel des Badewassers</t>
  </si>
  <si>
    <t>Duschmöglichkeiten mit vollständiger Benetzung des Körpers mit Wasser</t>
  </si>
  <si>
    <t>andere</t>
  </si>
  <si>
    <t>Der Stall muss so bemessen sein, dass die Besatzdichte während der Endmastphase bei Mastenten max. 25 kg und bei Mastgänsen max. 30 kg Lebendgewicht pro m² nutzbarer Stallfläche nicht überschreitet.</t>
  </si>
  <si>
    <t>Als nutzbare Stallfläche werden die von den Tieren frei wählbar zu nutzenden Flächen angenommen, auf denen die Tiere aufrecht stehen können.</t>
  </si>
  <si>
    <t>Mastenten</t>
  </si>
  <si>
    <t>Mastgänse</t>
  </si>
  <si>
    <t xml:space="preserve">Der Außenbereich muss so be-messen sein, dass ein Weideaus-lauf von 
- mind. 2 m²/Mastente bzw. 
- mind. 4 m²/ Mastgans
zur Verfügung steht.
</t>
  </si>
  <si>
    <t>Weideauslauf</t>
  </si>
  <si>
    <t xml:space="preserve">erforderlicher Auslauf </t>
  </si>
  <si>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Stallgrundfläche</t>
    </r>
    <r>
      <rPr>
        <sz val="10"/>
        <color theme="1"/>
        <rFont val="Arial"/>
        <family val="2"/>
      </rPr>
      <t xml:space="preserve"> werden die von den Tieren frei wählbar zu benutzenden Lauf- und Liegeflächen in überdachten Bereichen angenommen. Davon ausgenommen sind Ausläufe im Freien.</t>
    </r>
  </si>
  <si>
    <t>Förderfähig sind ausschließlich Anlagen/Systeme zur Haltung in Gruppen mit Auslauf.</t>
  </si>
  <si>
    <t>Für jedes Pferd ist ein Fressplatz bereitzustellen, dessen Breite dazu ausreicht, dass alle Tiere gleichzeitig fressen können.</t>
  </si>
  <si>
    <t>Fressplatzbreiten</t>
  </si>
  <si>
    <t>Pferde</t>
  </si>
  <si>
    <t>Ponys</t>
  </si>
  <si>
    <r>
      <rPr>
        <b/>
        <sz val="10"/>
        <color theme="1"/>
        <rFont val="Arial"/>
        <family val="2"/>
      </rPr>
      <t>Orientierungsmaße</t>
    </r>
    <r>
      <rPr>
        <sz val="10"/>
        <color theme="1"/>
        <rFont val="Arial"/>
        <family val="2"/>
      </rPr>
      <t xml:space="preserve"> für die Fressplatzbreite:
- 0,6 m je Pony ¹
- 0,8 m je Pferd
</t>
    </r>
  </si>
  <si>
    <t>erforderlicher Fressplatz</t>
  </si>
  <si>
    <t>m / Tier</t>
  </si>
  <si>
    <t>Fressplatzbreite gesamt, m</t>
  </si>
  <si>
    <t>Fressplatzbreite gem. Bauplan, m</t>
  </si>
  <si>
    <t xml:space="preserve">Der Stallraum muss mit einem planbefestigten Boden ausgestattet sein, der ausreichend mit geeigneter trockener Einstreu versehen wird.
</t>
  </si>
  <si>
    <t xml:space="preserve">Der Stallraum ist dann ausreichend mit geeigneter trockener Einstreu versehen, wenn er trocken ist und keine Ursache für Verschmutzung, Verletzung und Infektion der Tiere darstellt.
Als geeignete Einstreu für Pferde anerkannte Naturstoffe sind insbesondere: Stroh, Sägespäne.
</t>
  </si>
  <si>
    <t>Der Stallraum ist</t>
  </si>
  <si>
    <t xml:space="preserve">wird versehen mit </t>
  </si>
  <si>
    <t>ausreichend geeigneter trockener Einstreu</t>
  </si>
  <si>
    <t xml:space="preserve">In diesem Abteil können die Tiere zeitlich begrenzt einzeln gehalten werden. </t>
  </si>
  <si>
    <t>Ein besonderes Abteil für kranke, verletzte, unverträgliche oder neu eingestallte Tiere</t>
  </si>
  <si>
    <t xml:space="preserve">Sicht-, Hör- und Geruchkontakt zu einem anderen Pferd </t>
  </si>
  <si>
    <t>ist gewährleistet</t>
  </si>
  <si>
    <t>Ein besonderes Abteil für kranke, verletzte, unverträgliche oder neu eingestallte Tiere muss bei Bedarf eingerichtet werden können. Dieses muss mindestens Sicht-, Hör- und Geruchkontakt zu einem anderen Pferd gewährleisten.</t>
  </si>
  <si>
    <t xml:space="preserve">für die Auslauffläche:
- bei 2 Pferden mind. 150 m²
- bei mehr als 2 Pferden zusätzlich 40 m² / Pferd
</t>
  </si>
  <si>
    <t xml:space="preserve">Regelmäßiger Sommerweidegang heißt:
- Mind. 150 Tage/Jahr
- Nachweis über ein Weidetagebuch
</t>
  </si>
  <si>
    <t>Ein Auslauf</t>
  </si>
  <si>
    <t>ist jederzeit zugänglich</t>
  </si>
  <si>
    <t>Die Orientierungsmaße werden eingehalten</t>
  </si>
  <si>
    <t>Die Pferde erhalten regelmäßigen Sommerweidegang.</t>
  </si>
  <si>
    <t>Ein Weidetagebuch wird geführt.</t>
  </si>
  <si>
    <t xml:space="preserve">Liegeflächen sollten folgende Anforderungen erfüllen:
- keine starke Neigung
- außerhalb des Fressbereichs und von Laufwegen
- ausreichend geeignete trockene Einstreu 
</t>
  </si>
  <si>
    <t>erforderliche Liegefläche</t>
  </si>
  <si>
    <t>Liegefläche gesamt, m²</t>
  </si>
  <si>
    <t>Liegefläche gem. Bauplan, m²</t>
  </si>
  <si>
    <t>Anforderungen an die Kälberhaltung*</t>
  </si>
  <si>
    <t>Anforderungen an Haltungsformen in der Rindermast (außer Mutterkuhhaltung)*</t>
  </si>
  <si>
    <t>Für jedes Tier ist ein Grundfutterfressplatz bereitzustellen, dessen Breite ausreicht, dass alle Tiere gleichzeitig fressen können. Bei Vorratsfütterung ist ein Tier-Fressplatz-Verhältnis von 1,2:1 zulässig. Sofern den Tieren ein permanenter Zugang zum Futter ermöglicht wird, ist ein Tier-Fressplatz-Verhältnis von 1,5:1 zulässig.</t>
  </si>
  <si>
    <t xml:space="preserve">Anforderungen an die Haltung von Mutterkühen </t>
  </si>
  <si>
    <t>Anforderungen an die Haltung von Ziegen</t>
  </si>
  <si>
    <t>Anforderungen an die Haltung von Schafen</t>
  </si>
  <si>
    <t>Der Stallraum muss mit einem planbefestigten Boden sowie ei-ner Ablamm- bzw. Absonderungsbucht ausgestattet sein.</t>
  </si>
  <si>
    <t>Anforderungen an die Freilandhaltung von Legehennen</t>
  </si>
  <si>
    <t>Anforderungen an die Bodenhaltung von Jung- und Legehennen</t>
  </si>
  <si>
    <t>Anforderungen an die Haltung von Mastputen</t>
  </si>
  <si>
    <t>Anforderungen an die Haltung von Masthühnern</t>
  </si>
  <si>
    <t>Anforderungen  an die Haltung von Enten und Gänsen</t>
  </si>
  <si>
    <t>Anforderungen an die Haltung von Pferden</t>
  </si>
  <si>
    <t>Anforderungen an die Haltung von Absatzferkeln, Zuchtläufern und Mastschweinen¹</t>
  </si>
  <si>
    <t>Anforderungen an die Haltung von Jung- und Zuchtsauen und Zuchtebern</t>
  </si>
  <si>
    <r>
      <t xml:space="preserve">Für Zucht- und Jungsauen im </t>
    </r>
    <r>
      <rPr>
        <b/>
        <sz val="10"/>
        <color theme="1"/>
        <rFont val="Arial"/>
        <family val="2"/>
      </rPr>
      <t>Abferkelbereich</t>
    </r>
    <r>
      <rPr>
        <sz val="10"/>
        <color theme="1"/>
        <rFont val="Arial"/>
        <family val="2"/>
      </rPr>
      <t xml:space="preserve"> muss mindestens ein Teil des Liegebereiches als Komfortliegefläche (z.B. Gummimatte im Schulterbereich) ausgestattet sein.</t>
    </r>
  </si>
  <si>
    <t>Die Haltungseinrichtung für Eber muss eine Fläche aufweisen, die mindestens 20 % größer ist, als nach der TierSchNutztV vorgeschrieben.</t>
  </si>
  <si>
    <r>
      <t xml:space="preserve">2. Anforderungen an die Kälberhaltung                                                                                                                                                                       </t>
    </r>
    <r>
      <rPr>
        <sz val="8"/>
        <color theme="1"/>
        <rFont val="Arial"/>
        <family val="2"/>
      </rPr>
      <t xml:space="preserve"> </t>
    </r>
  </si>
  <si>
    <r>
      <t xml:space="preserve">2. Anforderungen an die Haltung von Mutterkühen                                                                                                                                                                                 </t>
    </r>
    <r>
      <rPr>
        <sz val="8"/>
        <color theme="1"/>
        <rFont val="Arial"/>
        <family val="2"/>
      </rPr>
      <t xml:space="preserve"> </t>
    </r>
  </si>
  <si>
    <r>
      <t xml:space="preserve">Die </t>
    </r>
    <r>
      <rPr>
        <b/>
        <sz val="10"/>
        <color rgb="FF7030A0"/>
        <rFont val="Arial"/>
        <family val="2"/>
      </rPr>
      <t>Liegefläche</t>
    </r>
    <r>
      <rPr>
        <sz val="10"/>
        <color theme="1"/>
        <rFont val="Arial"/>
        <family val="2"/>
      </rPr>
      <t xml:space="preserve"> muss so bemessen sein, dass </t>
    </r>
    <r>
      <rPr>
        <b/>
        <sz val="10"/>
        <color theme="1"/>
        <rFont val="Arial"/>
        <family val="2"/>
      </rPr>
      <t>alle Tiere gleichzeitig liegen können.</t>
    </r>
  </si>
  <si>
    <r>
      <t>Kompfortliegefläche(n)      besteht aus</t>
    </r>
    <r>
      <rPr>
        <sz val="9"/>
        <color theme="1"/>
        <rFont val="Arial"/>
        <family val="2"/>
      </rPr>
      <t xml:space="preserve"> </t>
    </r>
    <r>
      <rPr>
        <sz val="10"/>
        <color theme="1"/>
        <rFont val="Arial"/>
        <family val="2"/>
      </rPr>
      <t xml:space="preserve">                                                                                                                               </t>
    </r>
  </si>
  <si>
    <t>Kontaktgitter im Kotbereich zwischen den Buchten</t>
  </si>
  <si>
    <t>Mikroklimabereich innerhalb einer Bucht</t>
  </si>
  <si>
    <t>eine oder mehrere Trennwände innerhalb einer Bucht</t>
  </si>
  <si>
    <t>eingestreuter Liegebereich</t>
  </si>
  <si>
    <t>sonstige Elemente, die eine zusätzliche Strukturierung der Bucht er möglichen</t>
  </si>
  <si>
    <t>Alle Absatzferkel, Zuchtläufer und Mastschweine müssen zur Unterstützung der Thermoregulation  an heißen Tagen Zugang zu einer aktiven oder passiven Kühlmöglichkeit (z. B. Bodenkühlung, Erdwärmetauscher, Unterflurzuluft, Schweinedusche, Suhle, Coolpads, Hochdruckverneblung) haben.</t>
  </si>
  <si>
    <r>
      <t xml:space="preserve">2. Anforderungen an die Haltung von Jung- und Zuchtsauen und Zuchtebern                                                                                                                                                                                 </t>
    </r>
    <r>
      <rPr>
        <sz val="8"/>
        <color theme="1"/>
        <rFont val="Arial"/>
        <family val="2"/>
      </rPr>
      <t xml:space="preserve"> </t>
    </r>
  </si>
  <si>
    <t>Alle Jungsauen und Sauen müssen zur Unterstützung der Thermoregulation  an heißen Tagen Zugang zu einer aktiven oder passiven Kühlmöglichkeit (z. B. Bodenkühlung, Erdwärmetauscher, Unterflurzuluft, Schweinedusche, Suhle, Coolpads, Hochdruckverneblung) haben.</t>
  </si>
  <si>
    <t xml:space="preserve">Abferkelung / Säugezeit </t>
  </si>
  <si>
    <t>Gruppenhaltung:</t>
  </si>
  <si>
    <r>
      <t xml:space="preserve">2. Anforderungen an die Haltung von Ziegen                                                                                                                                                                        </t>
    </r>
    <r>
      <rPr>
        <sz val="8"/>
        <color theme="1"/>
        <rFont val="Arial"/>
        <family val="2"/>
      </rPr>
      <t xml:space="preserve"> </t>
    </r>
  </si>
  <si>
    <r>
      <t xml:space="preserve">2. Anforderungen an die Freilandhaltung von Legehennen                                                                                                                                                                               </t>
    </r>
    <r>
      <rPr>
        <sz val="8"/>
        <color theme="1"/>
        <rFont val="Arial"/>
        <family val="2"/>
      </rPr>
      <t xml:space="preserve"> </t>
    </r>
  </si>
  <si>
    <r>
      <t xml:space="preserve">Für </t>
    </r>
    <r>
      <rPr>
        <b/>
        <sz val="10"/>
        <rFont val="Arial"/>
        <family val="2"/>
      </rPr>
      <t>Mobilställe</t>
    </r>
    <r>
      <rPr>
        <sz val="10"/>
        <rFont val="Arial"/>
        <family val="2"/>
      </rPr>
      <t xml:space="preserve"> sind kein Dachüberstand und keine Befestigung erforderlich.</t>
    </r>
  </si>
  <si>
    <r>
      <t xml:space="preserve">2. Anforderungen an die Bodenhaltung von Jung- und Legehennen                                                                                                                                                                                  </t>
    </r>
    <r>
      <rPr>
        <sz val="8"/>
        <color theme="1"/>
        <rFont val="Arial"/>
        <family val="2"/>
      </rPr>
      <t xml:space="preserve"> </t>
    </r>
  </si>
  <si>
    <r>
      <t xml:space="preserve">2. Anforderungen an die Haltung von Pferden                                                                                                                                                                           </t>
    </r>
    <r>
      <rPr>
        <sz val="8"/>
        <color theme="1"/>
        <rFont val="Arial"/>
        <family val="2"/>
      </rPr>
      <t xml:space="preserve"> </t>
    </r>
  </si>
  <si>
    <t xml:space="preserve">Die Anlage muss so beschaffen sein, dass den Tieren jederzeit ein geeigneter Auslauf zur Verfügung steht.
</t>
  </si>
  <si>
    <t>Im Sommer wird den Pferden zusätzlich regelmäßiger Weidegang angeboten.</t>
  </si>
  <si>
    <t>Die nutzbare Liegefläche muss mindestens 9 m²/Pferd und mindestens 7 m²/Pony betragen.</t>
  </si>
  <si>
    <r>
      <t xml:space="preserve">2. Anforderungen an die Haltung von Masthühnern                                                                                                                                                                          </t>
    </r>
    <r>
      <rPr>
        <sz val="8"/>
        <color theme="1"/>
        <rFont val="Arial"/>
        <family val="2"/>
      </rPr>
      <t xml:space="preserve"> </t>
    </r>
  </si>
  <si>
    <t>Anforderungen an Laufställe für Milchkühe</t>
  </si>
  <si>
    <r>
      <t xml:space="preserve">Ställe müssen so beschaffen sein, dass deren </t>
    </r>
    <r>
      <rPr>
        <b/>
        <sz val="10"/>
        <color theme="1"/>
        <rFont val="Arial"/>
        <family val="2"/>
      </rPr>
      <t>tageslichtdurchlässige Flächen</t>
    </r>
    <r>
      <rPr>
        <sz val="10"/>
        <color theme="1"/>
        <rFont val="Arial"/>
        <family val="2"/>
      </rPr>
      <t xml:space="preserve"> mindestens 
- </t>
    </r>
    <r>
      <rPr>
        <b/>
        <sz val="10"/>
        <color theme="1"/>
        <rFont val="Arial"/>
        <family val="2"/>
      </rPr>
      <t>5 v. H</t>
    </r>
    <r>
      <rPr>
        <sz val="10"/>
        <color theme="1"/>
        <rFont val="Arial"/>
        <family val="2"/>
      </rPr>
      <t xml:space="preserve">. der </t>
    </r>
    <r>
      <rPr>
        <b/>
        <sz val="10"/>
        <color theme="1"/>
        <rFont val="Arial"/>
        <family val="2"/>
      </rPr>
      <t xml:space="preserve">Stallgrundfläche </t>
    </r>
    <r>
      <rPr>
        <sz val="10"/>
        <color theme="1"/>
        <rFont val="Arial"/>
        <family val="2"/>
      </rPr>
      <t xml:space="preserve">betragen.
</t>
    </r>
  </si>
  <si>
    <r>
      <t xml:space="preserve">Die </t>
    </r>
    <r>
      <rPr>
        <b/>
        <sz val="10"/>
        <color theme="1"/>
        <rFont val="Arial"/>
        <family val="2"/>
      </rPr>
      <t>nutzbare Stallfläche</t>
    </r>
    <r>
      <rPr>
        <sz val="10"/>
        <color theme="1"/>
        <rFont val="Arial"/>
        <family val="2"/>
      </rPr>
      <t xml:space="preserve"> muss mindestens 5,5 m</t>
    </r>
    <r>
      <rPr>
        <vertAlign val="superscript"/>
        <sz val="10"/>
        <color theme="1"/>
        <rFont val="Arial"/>
        <family val="2"/>
      </rPr>
      <t>2</t>
    </r>
    <r>
      <rPr>
        <sz val="10"/>
        <color theme="1"/>
        <rFont val="Arial"/>
        <family val="2"/>
      </rPr>
      <t xml:space="preserve"> je G</t>
    </r>
    <r>
      <rPr>
        <b/>
        <sz val="10"/>
        <color rgb="FF7030A0"/>
        <rFont val="Arial"/>
        <family val="2"/>
      </rPr>
      <t>VE [1]</t>
    </r>
    <r>
      <rPr>
        <sz val="10"/>
        <color theme="1"/>
        <rFont val="Arial"/>
        <family val="2"/>
      </rPr>
      <t xml:space="preserve"> betragen.</t>
    </r>
  </si>
  <si>
    <r>
      <t xml:space="preserve">Es wird ein restriktives Tränkeregime durchgeführt </t>
    </r>
    <r>
      <rPr>
        <b/>
        <sz val="10"/>
        <color rgb="FF7030A0"/>
        <rFont val="Arial"/>
        <family val="2"/>
      </rPr>
      <t>(nicht ad lib.)</t>
    </r>
  </si>
  <si>
    <r>
      <t>Die</t>
    </r>
    <r>
      <rPr>
        <u/>
        <sz val="10"/>
        <color theme="1"/>
        <rFont val="Arial"/>
        <family val="2"/>
      </rPr>
      <t xml:space="preserve"> Auslauffläche</t>
    </r>
    <r>
      <rPr>
        <sz val="10"/>
        <color theme="1"/>
        <rFont val="Arial"/>
        <family val="2"/>
      </rPr>
      <t xml:space="preserve"> ist so zu bemessen, dass sich die Tiere frei bewegen können. Es gelten die </t>
    </r>
    <r>
      <rPr>
        <b/>
        <sz val="10"/>
        <color theme="1"/>
        <rFont val="Arial"/>
        <family val="2"/>
      </rPr>
      <t>Orientierungsmaße</t>
    </r>
    <r>
      <rPr>
        <b/>
        <i/>
        <sz val="10"/>
        <color theme="1"/>
        <rFont val="Arial"/>
        <family val="2"/>
      </rPr>
      <t xml:space="preserve"> </t>
    </r>
    <r>
      <rPr>
        <sz val="10"/>
        <color theme="1"/>
        <rFont val="Arial"/>
        <family val="2"/>
      </rPr>
      <t>aus Teil A zur nutzbaren Bodenfläche.</t>
    </r>
  </si>
  <si>
    <r>
      <t xml:space="preserve">Ställe müssen so beschaffen sein, dass deren </t>
    </r>
    <r>
      <rPr>
        <b/>
        <sz val="10"/>
        <color theme="1"/>
        <rFont val="Arial"/>
        <family val="2"/>
      </rPr>
      <t>tageslichtdurchlässige Flächen</t>
    </r>
    <r>
      <rPr>
        <sz val="10"/>
        <color theme="1"/>
        <rFont val="Arial"/>
        <family val="2"/>
      </rPr>
      <t xml:space="preserve"> mindestens 
- </t>
    </r>
    <r>
      <rPr>
        <b/>
        <sz val="10"/>
        <color theme="1"/>
        <rFont val="Arial"/>
        <family val="2"/>
      </rPr>
      <t>5 v. H</t>
    </r>
    <r>
      <rPr>
        <sz val="10"/>
        <color theme="1"/>
        <rFont val="Arial"/>
        <family val="2"/>
      </rPr>
      <t xml:space="preserve">. der </t>
    </r>
    <r>
      <rPr>
        <b/>
        <sz val="10"/>
        <color theme="1"/>
        <rFont val="Arial"/>
        <family val="2"/>
      </rPr>
      <t>Stallgrundfläche</t>
    </r>
    <r>
      <rPr>
        <sz val="10"/>
        <color theme="1"/>
        <rFont val="Arial"/>
        <family val="2"/>
      </rPr>
      <t xml:space="preserve"> betragen.
</t>
    </r>
  </si>
  <si>
    <r>
      <t>Orientierungsmaße</t>
    </r>
    <r>
      <rPr>
        <b/>
        <sz val="10"/>
        <color rgb="FF7030A0"/>
        <rFont val="Arial"/>
        <family val="2"/>
      </rPr>
      <t xml:space="preserve"> je Mutterkuh</t>
    </r>
    <r>
      <rPr>
        <b/>
        <sz val="10"/>
        <color theme="1"/>
        <rFont val="Arial"/>
        <family val="2"/>
      </rPr>
      <t>:</t>
    </r>
  </si>
  <si>
    <r>
      <t xml:space="preserve">Ställe müssen so beschaffen sein, dass deren </t>
    </r>
    <r>
      <rPr>
        <b/>
        <sz val="10"/>
        <color theme="1"/>
        <rFont val="Arial"/>
        <family val="2"/>
      </rPr>
      <t>tageslichtdurchlässige Flächen</t>
    </r>
    <r>
      <rPr>
        <sz val="10"/>
        <color theme="1"/>
        <rFont val="Arial"/>
        <family val="2"/>
      </rPr>
      <t xml:space="preserve"> mindestens 
- </t>
    </r>
    <r>
      <rPr>
        <b/>
        <sz val="10"/>
        <color theme="1"/>
        <rFont val="Arial"/>
        <family val="2"/>
      </rPr>
      <t>5 v. H</t>
    </r>
    <r>
      <rPr>
        <sz val="10"/>
        <color theme="1"/>
        <rFont val="Arial"/>
        <family val="2"/>
      </rPr>
      <t xml:space="preserve">. der </t>
    </r>
    <r>
      <rPr>
        <b/>
        <sz val="10"/>
        <color theme="1"/>
        <rFont val="Arial"/>
        <family val="2"/>
      </rPr>
      <t>Stallgrundfläche</t>
    </r>
    <r>
      <rPr>
        <sz val="10"/>
        <color theme="1"/>
        <rFont val="Arial"/>
        <family val="2"/>
      </rPr>
      <t xml:space="preserve"> 
betragen.
</t>
    </r>
  </si>
  <si>
    <t>Die verfügbare Fläche muss:</t>
  </si>
  <si>
    <r>
      <t xml:space="preserve">Als </t>
    </r>
    <r>
      <rPr>
        <b/>
        <sz val="10"/>
        <color rgb="FF7030A0"/>
        <rFont val="Arial"/>
        <family val="2"/>
      </rPr>
      <t>verfügbare Stallfläche / Stallgrundfläche</t>
    </r>
    <r>
      <rPr>
        <sz val="10"/>
        <color rgb="FF7030A0"/>
        <rFont val="Arial"/>
        <family val="2"/>
      </rPr>
      <t xml:space="preserve"> gelten die Lauf- und Liegeflächen, sofern diese von den Tieren uneingeschränkt benutzt werden können.</t>
    </r>
  </si>
  <si>
    <t>verfügbare Fläche  gem. Bauplan</t>
  </si>
  <si>
    <t>verf. Fläche  / Mastplatz</t>
  </si>
  <si>
    <r>
      <t xml:space="preserve">2. Anforderungen an Haltungsformen in der Rindermast (außer Mutterkuhhaltung)                                                                                                                                                                              </t>
    </r>
    <r>
      <rPr>
        <sz val="8"/>
        <color theme="1"/>
        <rFont val="Arial"/>
        <family val="2"/>
      </rPr>
      <t xml:space="preserve"> </t>
    </r>
  </si>
  <si>
    <t>bis 350 kg LG mindestens 2,5 m² / Tier und</t>
  </si>
  <si>
    <t>über 350 kg LG mindestens 3,5 m² / Tier</t>
  </si>
  <si>
    <t>Ablamm- und Absonderungsbuchten müssen nur temporär vorhanden sein. Zur Kontrolle sind mindestens vorhandene Absperrvorrichtungen nachzuweisen.</t>
  </si>
  <si>
    <r>
      <t xml:space="preserve">Der Stall muss so beschaffen sein, dass den Tieren ein </t>
    </r>
    <r>
      <rPr>
        <b/>
        <sz val="10"/>
        <color theme="1"/>
        <rFont val="Arial"/>
        <family val="2"/>
      </rPr>
      <t>Auslauf</t>
    </r>
    <r>
      <rPr>
        <sz val="10"/>
        <color theme="1"/>
        <rFont val="Arial"/>
        <family val="2"/>
      </rPr>
      <t xml:space="preserve"> und jederzeit zugängliche, ausreichend bemessene </t>
    </r>
    <r>
      <rPr>
        <b/>
        <sz val="10"/>
        <color theme="1"/>
        <rFont val="Arial"/>
        <family val="2"/>
      </rPr>
      <t>Bademöglichkeiten</t>
    </r>
    <r>
      <rPr>
        <sz val="10"/>
        <color theme="1"/>
        <rFont val="Arial"/>
        <family val="2"/>
      </rPr>
      <t xml:space="preserve"> zur Verfügung stehen.</t>
    </r>
  </si>
  <si>
    <r>
      <t xml:space="preserve">Die Bademöglichkeiten müssen so gestaltet sein, dass die Enten oder Gänse den ganzen Kopf ins Wasser stecken können. Es müssen Einrichtungen vorhanden sein, die die </t>
    </r>
    <r>
      <rPr>
        <b/>
        <sz val="10"/>
        <color theme="1"/>
        <rFont val="Arial"/>
        <family val="2"/>
      </rPr>
      <t>Bereitstellung von klarem Wasser</t>
    </r>
    <r>
      <rPr>
        <sz val="10"/>
        <color theme="1"/>
        <rFont val="Arial"/>
        <family val="2"/>
      </rPr>
      <t xml:space="preserve"> für das Baden gewährleisten.</t>
    </r>
  </si>
  <si>
    <r>
      <rPr>
        <sz val="10"/>
        <color theme="1"/>
        <rFont val="Arial"/>
        <family val="2"/>
      </rPr>
      <t xml:space="preserve">Für </t>
    </r>
    <r>
      <rPr>
        <b/>
        <sz val="10"/>
        <color theme="1"/>
        <rFont val="Arial"/>
        <family val="2"/>
      </rPr>
      <t>Mobilställe</t>
    </r>
    <r>
      <rPr>
        <sz val="10"/>
        <color theme="1"/>
        <rFont val="Arial"/>
        <family val="2"/>
      </rPr>
      <t xml:space="preserve"> muss die Bodenfläche nicht planbefestigt sein, aber je nach Zustand (Trockenheit) ausreichend mit geeigneter </t>
    </r>
    <r>
      <rPr>
        <b/>
        <sz val="10"/>
        <color rgb="FF7030A0"/>
        <rFont val="Arial"/>
        <family val="2"/>
      </rPr>
      <t xml:space="preserve">trockener </t>
    </r>
    <r>
      <rPr>
        <sz val="10"/>
        <color theme="1"/>
        <rFont val="Arial"/>
        <family val="2"/>
      </rPr>
      <t>Einstreu versehen werden.</t>
    </r>
  </si>
  <si>
    <t>Mindestens je ein Raufutterplatz (=Fress-platzbreite) und ein Beschäftigungsmaterial für maximal 12 Tiere. Als Beschäftigungsmaterial können auch Beschäftigungsautomaten verwendet werden. Hier gilt ebenfalls ein Beschäftigungsplatz (= Fressplatzbreite) für maximal 12 Tiere.</t>
  </si>
  <si>
    <r>
      <t xml:space="preserve">Für Jungsauen und Sauen muss im Zeitraum nach dem </t>
    </r>
    <r>
      <rPr>
        <b/>
        <sz val="10"/>
        <color rgb="FF7030A0"/>
        <rFont val="Arial"/>
        <family val="2"/>
      </rPr>
      <t>Besamen</t>
    </r>
    <r>
      <rPr>
        <sz val="10"/>
        <color theme="1"/>
        <rFont val="Arial"/>
        <family val="2"/>
      </rPr>
      <t xml:space="preserve"> bis eine Woche vor dem voraussichtlichen Abferkeltermin eine uneingeschränkt </t>
    </r>
    <r>
      <rPr>
        <b/>
        <sz val="10"/>
        <color theme="1"/>
        <rFont val="Arial"/>
        <family val="2"/>
      </rPr>
      <t>nutzbare Bodenfläche</t>
    </r>
    <r>
      <rPr>
        <sz val="10"/>
        <color theme="1"/>
        <rFont val="Arial"/>
        <family val="2"/>
      </rPr>
      <t xml:space="preserve"> zur Verfügung stehen, die mindestens 20 % größer ist, als nach der Tier-SchNutztV vorgeschrieben ist.</t>
    </r>
  </si>
  <si>
    <r>
      <t xml:space="preserve">nicht zum </t>
    </r>
    <r>
      <rPr>
        <b/>
        <sz val="9"/>
        <color rgb="FF7030A0"/>
        <rFont val="Arial"/>
        <family val="2"/>
      </rPr>
      <t>Besamen</t>
    </r>
    <r>
      <rPr>
        <sz val="9"/>
        <color theme="1"/>
        <rFont val="Arial"/>
        <family val="2"/>
      </rPr>
      <t xml:space="preserve"> genutzt</t>
    </r>
  </si>
  <si>
    <r>
      <t xml:space="preserve">zum </t>
    </r>
    <r>
      <rPr>
        <b/>
        <sz val="9"/>
        <color rgb="FF7030A0"/>
        <rFont val="Arial"/>
        <family val="2"/>
      </rPr>
      <t>Besamen</t>
    </r>
    <r>
      <rPr>
        <sz val="9"/>
        <color theme="1"/>
        <rFont val="Arial"/>
        <family val="2"/>
      </rPr>
      <t xml:space="preserve"> genutzt</t>
    </r>
  </si>
  <si>
    <t>Allgemeine Hinweise</t>
  </si>
  <si>
    <t>Für jede zu fördernde Stallanlage ist eine eigene Liste vorzulegen.</t>
  </si>
  <si>
    <t>[1] 1 GVE Rind = 500 kg Lebendgewicht bzw. 1 Kuh = 1,2 GVE; somit gilt in Anlage 1 dieser Richtlinie ein abweichender GVE-Schlüssel im Vergleich zum Umrechnungsschlüssel GVE in Anlage 4 zur Herleitung Flächenbindung und Monitoring</t>
  </si>
  <si>
    <t>2. Anforderungen an die Haltung von Milchkühen</t>
  </si>
  <si>
    <t>Außenklimastall (Offenstall):</t>
  </si>
  <si>
    <r>
      <rPr>
        <b/>
        <sz val="10"/>
        <color theme="1"/>
        <rFont val="Arial"/>
        <family val="2"/>
      </rPr>
      <t>Regelmäßiger Sommerweidegang</t>
    </r>
    <r>
      <rPr>
        <sz val="10"/>
        <color theme="1"/>
        <rFont val="Arial"/>
        <family val="2"/>
      </rPr>
      <t xml:space="preserve"> heißt, </t>
    </r>
  </si>
  <si>
    <t xml:space="preserve">mindestens eine offene Flächenseite haben (ungehinderter Witterungseinfluss), die durch Windschutznetze geschlossen werden kann;      </t>
  </si>
  <si>
    <r>
      <t xml:space="preserve">Als </t>
    </r>
    <r>
      <rPr>
        <b/>
        <sz val="10"/>
        <color rgb="FF7030A0"/>
        <rFont val="Arial"/>
        <family val="2"/>
      </rPr>
      <t xml:space="preserve">Orientierungsmaß </t>
    </r>
    <r>
      <rPr>
        <sz val="10"/>
        <color rgb="FF7030A0"/>
        <rFont val="Arial"/>
        <family val="2"/>
      </rPr>
      <t>für die Fressplatzbreite / den Fressgitterplatz gilt:</t>
    </r>
  </si>
  <si>
    <t>Mindestens 0,70 m / Milchkuh, besser 0,75 m / Milchkuh</t>
  </si>
  <si>
    <t>Die weitere Fressplatzgestaltung /-maße orientieren sich an den Empfehlungen der DLG.</t>
  </si>
  <si>
    <t>Zur ausreichenden Wasserversorgung sind Trogtränken mit mindestens 8 cm Troglänge / Milchkuh und einem Wasserdurchfluss von ca. 50 l/Minute zu installieren.</t>
  </si>
  <si>
    <r>
      <t xml:space="preserve">Grundfutterfressplatz </t>
    </r>
    <r>
      <rPr>
        <b/>
        <sz val="10"/>
        <color theme="1"/>
        <rFont val="Arial"/>
        <family val="2"/>
      </rPr>
      <t>ohne Fressgitter:</t>
    </r>
  </si>
  <si>
    <t>Ausreichende Wasserversorgung wird gewährleistet durch:</t>
  </si>
  <si>
    <t>Trogtränken</t>
  </si>
  <si>
    <t>Anzahl Tränken</t>
  </si>
  <si>
    <t>Länge der Tränken (cm)</t>
  </si>
  <si>
    <t>Troglänge / Kuh (cm)</t>
  </si>
  <si>
    <t>Andere Tränksysteme</t>
  </si>
  <si>
    <t>Gründe für Abweichung vom Orientierungsmaß (Futter, Wasser):</t>
  </si>
  <si>
    <t>Der Flächenbedarf beträgt mindestens 6,60 m²/Tier.</t>
  </si>
  <si>
    <t>2. Anforderungen an die Haltung von Aufzuchtrindern</t>
  </si>
  <si>
    <t>Rinder zur Zucht &gt; 6 Monate</t>
  </si>
  <si>
    <t>Bei der Laufstallanlage handelt es sich um einen:</t>
  </si>
  <si>
    <t>Einflächenstall</t>
  </si>
  <si>
    <t>Mehrflächenstall (z.B. Tiefstreu- oder Tretmiststall)</t>
  </si>
  <si>
    <t>Liegeboxenlaufstall</t>
  </si>
  <si>
    <t xml:space="preserve"> Tiefboxen</t>
  </si>
  <si>
    <t xml:space="preserve"> Hochboxen</t>
  </si>
  <si>
    <t>Die Orientierungsmaße werden eingehalten (siehe Anlage).</t>
  </si>
  <si>
    <r>
      <t xml:space="preserve">Im Mehrflächenstall gelten die </t>
    </r>
    <r>
      <rPr>
        <b/>
        <sz val="10"/>
        <color theme="1"/>
        <rFont val="Arial"/>
        <family val="2"/>
      </rPr>
      <t>Orientierungsmaße</t>
    </r>
    <r>
      <rPr>
        <sz val="10"/>
        <color theme="1"/>
        <rFont val="Arial"/>
        <family val="2"/>
      </rPr>
      <t xml:space="preserve"> in der Anlage „Stallmaße Aufzuchtrinder“.</t>
    </r>
  </si>
  <si>
    <t>Anzahl Jungrinderplätze:</t>
  </si>
  <si>
    <t>Verfügbare Liegeboxen in %</t>
  </si>
  <si>
    <r>
      <t xml:space="preserve">Für die Größe der Liegeboxen (inklusive Aufkantung) gelten die </t>
    </r>
    <r>
      <rPr>
        <b/>
        <sz val="10"/>
        <color theme="1"/>
        <rFont val="Arial"/>
        <family val="2"/>
      </rPr>
      <t>Orientierungsmaße</t>
    </r>
    <r>
      <rPr>
        <sz val="10"/>
        <color theme="1"/>
        <rFont val="Arial"/>
        <family val="2"/>
      </rPr>
      <t xml:space="preserve"> in der Anlage „Stallmaße Aufzuchtrinder“.</t>
    </r>
  </si>
  <si>
    <t>Bei der Liegeboxenbreite muss entweder das Achsmaß ODER das lichte Maß eingehalten werden. Die Liegeboxenlänge versteht sich inklusive der Aufkantung.</t>
  </si>
  <si>
    <t>Im Bestand sind ausschließlich folgende kleine Rassen</t>
  </si>
  <si>
    <t>Andere Gründe:</t>
  </si>
  <si>
    <t xml:space="preserve">mit anderem komfortschaffendem Material ausgestattet </t>
  </si>
  <si>
    <t>Jedem Tier wird ein Fressplatz bereitestellt</t>
  </si>
  <si>
    <t>Jedem Tier wird ständiger Zugang zum Futter gewährleistet durch:</t>
  </si>
  <si>
    <r>
      <t xml:space="preserve">Für die Breite der Fressplätze gelten die </t>
    </r>
    <r>
      <rPr>
        <b/>
        <sz val="10"/>
        <color theme="1"/>
        <rFont val="Arial"/>
        <family val="2"/>
      </rPr>
      <t>Orientierungsmaße</t>
    </r>
    <r>
      <rPr>
        <sz val="10"/>
        <color theme="1"/>
        <rFont val="Arial"/>
        <family val="2"/>
      </rPr>
      <t xml:space="preserve"> in der Anlage „Stallmaße Aufzuchtrinder“.</t>
    </r>
  </si>
  <si>
    <t>Die nutzbare Stallfläche beträgt</t>
  </si>
  <si>
    <t>Die Mindestmaße werden in allen Altersgruppeneingehalten (siehe Anlage).</t>
  </si>
  <si>
    <r>
      <t xml:space="preserve">Anforderungen an </t>
    </r>
    <r>
      <rPr>
        <b/>
        <u/>
        <sz val="10"/>
        <color rgb="FF7030A0"/>
        <rFont val="Arial"/>
        <family val="2"/>
      </rPr>
      <t>Laufställe für Aufzuchtrinder (Milchviehhaltung)</t>
    </r>
  </si>
  <si>
    <r>
      <t>Förderfähig sind</t>
    </r>
    <r>
      <rPr>
        <b/>
        <sz val="10"/>
        <color theme="1"/>
        <rFont val="Arial"/>
        <family val="2"/>
      </rPr>
      <t xml:space="preserve"> Laufställe </t>
    </r>
    <r>
      <rPr>
        <sz val="10"/>
        <color theme="1"/>
        <rFont val="Arial"/>
        <family val="2"/>
      </rPr>
      <t xml:space="preserve">als </t>
    </r>
    <r>
      <rPr>
        <sz val="10"/>
        <color rgb="FF7030A0"/>
        <rFont val="Arial"/>
        <family val="2"/>
      </rPr>
      <t>Außenklimastall.</t>
    </r>
  </si>
  <si>
    <t xml:space="preserve">bei Ställen mit zentralem Melkverfahren und gleichen Gruppengrößen müssen die Gruppen im Laktationsverlauf rotieren, sodass jede  Gruppe den/die Ausläufe innerhalb eines Abschnitts der Laktations- Periode nutzen kann, es gelten für alle Gruppen die erhöhten Platzvorgaben                                   (&gt;=8,4 m²/Milchkuh)
</t>
  </si>
  <si>
    <t>Im Einflächenstall gilt die nutzbare Stallfläche von 5,5 m²/GVE.</t>
  </si>
  <si>
    <r>
      <t xml:space="preserve">Für jedes Tier ist ein </t>
    </r>
    <r>
      <rPr>
        <b/>
        <sz val="10"/>
        <color theme="1"/>
        <rFont val="Arial"/>
        <family val="2"/>
      </rPr>
      <t>Grundfutterfressplatz</t>
    </r>
    <r>
      <rPr>
        <sz val="10"/>
        <color theme="1"/>
        <rFont val="Arial"/>
        <family val="2"/>
      </rPr>
      <t xml:space="preserve"> bereitzustellen, dessen Breite dazu ausreicht, dass alle Tiere gleichzeitig fressen können. Wenn durch </t>
    </r>
    <r>
      <rPr>
        <b/>
        <sz val="10"/>
        <color theme="1"/>
        <rFont val="Arial"/>
        <family val="2"/>
      </rPr>
      <t>geeignete technische oder manuelle Verfahren</t>
    </r>
    <r>
      <rPr>
        <sz val="10"/>
        <color theme="1"/>
        <rFont val="Arial"/>
        <family val="2"/>
      </rPr>
      <t xml:space="preserve"> die </t>
    </r>
    <r>
      <rPr>
        <b/>
        <sz val="10"/>
        <color theme="1"/>
        <rFont val="Arial"/>
        <family val="2"/>
      </rPr>
      <t>Tiere ständig Zugang zum Futter</t>
    </r>
    <r>
      <rPr>
        <sz val="10"/>
        <color theme="1"/>
        <rFont val="Arial"/>
        <family val="2"/>
      </rPr>
      <t xml:space="preserve"> haben, ist ein </t>
    </r>
    <r>
      <rPr>
        <b/>
        <sz val="10"/>
        <color theme="1"/>
        <rFont val="Arial"/>
        <family val="2"/>
      </rPr>
      <t>Tier-Fressplatz-Verhältnis</t>
    </r>
    <r>
      <rPr>
        <sz val="10"/>
        <color theme="1"/>
        <rFont val="Arial"/>
        <family val="2"/>
      </rPr>
      <t xml:space="preserve"> von maximal </t>
    </r>
    <r>
      <rPr>
        <b/>
        <sz val="10"/>
        <color rgb="FF7030A0"/>
        <rFont val="Arial"/>
        <family val="2"/>
      </rPr>
      <t>1,2</t>
    </r>
    <r>
      <rPr>
        <b/>
        <sz val="10"/>
        <color theme="1"/>
        <rFont val="Arial"/>
        <family val="2"/>
      </rPr>
      <t xml:space="preserve"> : 1</t>
    </r>
    <r>
      <rPr>
        <sz val="10"/>
        <color theme="1"/>
        <rFont val="Arial"/>
        <family val="2"/>
      </rPr>
      <t xml:space="preserve"> zulässig.</t>
    </r>
  </si>
  <si>
    <r>
      <t xml:space="preserve">Ein Tier-Fressplatz-Verhältnis von 1,2 : 1 ist nur bei </t>
    </r>
    <r>
      <rPr>
        <sz val="10"/>
        <color rgb="FF7030A0"/>
        <rFont val="Arial"/>
        <family val="2"/>
      </rPr>
      <t xml:space="preserve">Vorratsfütterung zulässig und sofern alle Tiere einen ständigen Zugang zum Futter haben.
</t>
    </r>
  </si>
  <si>
    <t xml:space="preserve">Das Tier- Fressplatz-Verhältnis von 1,2 : 1 wird in keiner Altersgruppe überschritten.
</t>
  </si>
  <si>
    <r>
      <t>Ställe müssen so beschaffen sein, dass deren t</t>
    </r>
    <r>
      <rPr>
        <b/>
        <sz val="10"/>
        <color theme="1"/>
        <rFont val="Arial"/>
        <family val="2"/>
      </rPr>
      <t>ageslichtdurchlässige Flächen</t>
    </r>
    <r>
      <rPr>
        <sz val="10"/>
        <color theme="1"/>
        <rFont val="Arial"/>
        <family val="2"/>
      </rPr>
      <t xml:space="preserve"> mindestens 
</t>
    </r>
    <r>
      <rPr>
        <b/>
        <sz val="10"/>
        <color theme="1"/>
        <rFont val="Arial"/>
        <family val="2"/>
      </rPr>
      <t>5 v. H</t>
    </r>
    <r>
      <rPr>
        <sz val="10"/>
        <color theme="1"/>
        <rFont val="Arial"/>
        <family val="2"/>
      </rPr>
      <t xml:space="preserve">. der </t>
    </r>
    <r>
      <rPr>
        <b/>
        <sz val="10"/>
        <color theme="1"/>
        <rFont val="Arial"/>
        <family val="2"/>
      </rPr>
      <t>Stallgrundfläche</t>
    </r>
    <r>
      <rPr>
        <sz val="10"/>
        <color theme="1"/>
        <rFont val="Arial"/>
        <family val="2"/>
      </rPr>
      <t xml:space="preserve"> betragen.
</t>
    </r>
  </si>
  <si>
    <t>*Anforderungen Kälber gelten für alle Rinder im Alter von 0-6 Monaten</t>
  </si>
  <si>
    <r>
      <t xml:space="preserve">Förderfähig sind </t>
    </r>
    <r>
      <rPr>
        <b/>
        <sz val="10"/>
        <color rgb="FF7030A0"/>
        <rFont val="Arial"/>
        <family val="2"/>
      </rPr>
      <t>Außenklimaställe</t>
    </r>
    <r>
      <rPr>
        <sz val="10"/>
        <color rgb="FF7030A0"/>
        <rFont val="Arial"/>
        <family val="2"/>
      </rPr>
      <t xml:space="preserve"> als Mehrraumlaufställe (mit getrennten Lauf- und Liegeflächen) oder Einraumlaufställe (mit kombinierten Lauf- und Liegeflächen).</t>
    </r>
  </si>
  <si>
    <r>
      <rPr>
        <b/>
        <sz val="10"/>
        <color rgb="FF7030A0"/>
        <rFont val="Arial"/>
        <family val="2"/>
      </rPr>
      <t>Außenklimastall</t>
    </r>
    <r>
      <rPr>
        <sz val="10"/>
        <color rgb="FF7030A0"/>
        <rFont val="Arial"/>
        <family val="2"/>
      </rPr>
      <t xml:space="preserve"> (Offenstall):</t>
    </r>
  </si>
  <si>
    <r>
      <t xml:space="preserve">Förderfähig sind </t>
    </r>
    <r>
      <rPr>
        <b/>
        <sz val="10"/>
        <color rgb="FF7030A0"/>
        <rFont val="Arial"/>
        <family val="2"/>
      </rPr>
      <t>Außenklimaställe.</t>
    </r>
  </si>
  <si>
    <t>betragen.</t>
  </si>
  <si>
    <r>
      <t xml:space="preserve">2. Anforderungen an die Haltung von Schafen                                                                                                                                                                                 </t>
    </r>
    <r>
      <rPr>
        <sz val="8"/>
        <color theme="1"/>
        <rFont val="Arial"/>
        <family val="2"/>
      </rPr>
      <t xml:space="preserve"> </t>
    </r>
  </si>
  <si>
    <t>Die Anlage muss so beschaffen sein, dass den Tieren ein Auslauf zur Verfügung steht, der so bemessen und gestaltet ist, dass er für die Sammlung und den Aufenthalt der Herde ausreicht.</t>
  </si>
  <si>
    <t>Für abgesetze Lämmer sind 1,5 m² Stallfläche vorzusehen.</t>
  </si>
  <si>
    <t xml:space="preserve">Die nutzbare Stallfläche muss mind. 1,5 m² / Schaf und 
0,35 m² / Lamm betragen.
</t>
  </si>
  <si>
    <t>Förderfähig sind Mehraumställe oder Einraumlaufställe, die einen direkten Zugang zum Auslauf haben.
Mehrraumlaufställe sind in voneinander getrennte Funktionsbereiche (Fress-, Lauf- und Liegeflächen) strukturiert.</t>
  </si>
  <si>
    <t>Mehrraumlaufstall mit voneinander getrennten Funktionsbereichen</t>
  </si>
  <si>
    <t>mit Auslauf</t>
  </si>
  <si>
    <t>Die Tiere werden in Gruppen von mind. 2 Tieren gehalten.</t>
  </si>
  <si>
    <t xml:space="preserve">¹ Pony = Pferd mit Stockmaß bis 1,48 m            </t>
  </si>
  <si>
    <r>
      <t xml:space="preserve">2. Anforderungen an die Haltung von Mastputen                                                                                                                                                                 </t>
    </r>
    <r>
      <rPr>
        <sz val="8"/>
        <color theme="1"/>
        <rFont val="Arial"/>
        <family val="2"/>
      </rPr>
      <t xml:space="preserve"> </t>
    </r>
  </si>
  <si>
    <r>
      <t xml:space="preserve">Ställe müssen so beschaffen sein, dass deren </t>
    </r>
    <r>
      <rPr>
        <b/>
        <sz val="10"/>
        <color theme="1"/>
        <rFont val="Arial"/>
        <family val="2"/>
      </rPr>
      <t>tageslichtdurchlässige Flächen</t>
    </r>
    <r>
      <rPr>
        <sz val="10"/>
        <color theme="1"/>
        <rFont val="Arial"/>
        <family val="2"/>
      </rPr>
      <t xml:space="preserve"> mindestens 
</t>
    </r>
    <r>
      <rPr>
        <b/>
        <sz val="10"/>
        <color theme="1"/>
        <rFont val="Arial"/>
        <family val="2"/>
      </rPr>
      <t xml:space="preserve">3 v. H. der Stallgrundfläche </t>
    </r>
    <r>
      <rPr>
        <sz val="10"/>
        <color theme="1"/>
        <rFont val="Arial"/>
        <family val="2"/>
      </rPr>
      <t xml:space="preserve">betragen.
</t>
    </r>
  </si>
  <si>
    <t>Es müssen immer Raufutterplätze vorhanden sein. Ausgenommen davon sind nur Tiefstreusysteme, dafür muss Einstreu stets in ausreichender Menge in Futterqualität (= hygienisch einwandfrei) verfügbar sein.</t>
  </si>
  <si>
    <t>Kühlmöglichkeit bennen:</t>
  </si>
  <si>
    <t>Bodenkühlung</t>
  </si>
  <si>
    <t>Erdwärmetauscher</t>
  </si>
  <si>
    <t>Unterflurzuluft</t>
  </si>
  <si>
    <t>Schweinedusche</t>
  </si>
  <si>
    <t>Suhle</t>
  </si>
  <si>
    <t>Coolpads</t>
  </si>
  <si>
    <t>Hochdruckvernebelung</t>
  </si>
  <si>
    <t>Neubau</t>
  </si>
  <si>
    <t>Gangbreite 2,00 m</t>
  </si>
  <si>
    <t>Fressliegebuchten vorhanden</t>
  </si>
  <si>
    <t>ja</t>
  </si>
  <si>
    <t>nein</t>
  </si>
  <si>
    <r>
      <t xml:space="preserve">mit einer </t>
    </r>
    <r>
      <rPr>
        <b/>
        <sz val="10"/>
        <color theme="1"/>
        <rFont val="Arial"/>
        <family val="2"/>
      </rPr>
      <t>Komfortliegefläche</t>
    </r>
    <r>
      <rPr>
        <sz val="10"/>
        <color theme="1"/>
        <rFont val="Arial"/>
        <family val="2"/>
      </rPr>
      <t xml:space="preserve"> ausgestattet sein</t>
    </r>
  </si>
  <si>
    <r>
      <t xml:space="preserve">planbefestigt sein </t>
    </r>
    <r>
      <rPr>
        <b/>
        <sz val="10"/>
        <color theme="1"/>
        <rFont val="Arial"/>
        <family val="2"/>
      </rPr>
      <t>und</t>
    </r>
    <r>
      <rPr>
        <sz val="10"/>
        <color theme="1"/>
        <rFont val="Arial"/>
        <family val="2"/>
      </rPr>
      <t xml:space="preserve"> ausreichend mit geeigneter trockener Einstreu versehen werden </t>
    </r>
    <r>
      <rPr>
        <b/>
        <sz val="10"/>
        <color theme="1"/>
        <rFont val="Arial"/>
        <family val="2"/>
      </rPr>
      <t>oder</t>
    </r>
  </si>
  <si>
    <r>
      <t xml:space="preserve">mit Tiefstreu versehen werden </t>
    </r>
    <r>
      <rPr>
        <b/>
        <sz val="10"/>
        <color theme="1"/>
        <rFont val="Arial"/>
        <family val="2"/>
      </rPr>
      <t>oder</t>
    </r>
  </si>
  <si>
    <t>Der Liegebereich ist planbfestigt</t>
  </si>
  <si>
    <t>Komfortliege- fläche(n) bestehend aus</t>
  </si>
  <si>
    <t xml:space="preserve">Deckbereich </t>
  </si>
  <si>
    <r>
      <t>Das organische Beschäftigungsmaterial soll bewühlbar, kaubar und</t>
    </r>
    <r>
      <rPr>
        <sz val="10"/>
        <color rgb="FF7030A0"/>
        <rFont val="Arial"/>
        <family val="2"/>
      </rPr>
      <t xml:space="preserve"> fressbar</t>
    </r>
    <r>
      <rPr>
        <sz val="10"/>
        <color theme="1"/>
        <rFont val="Arial"/>
        <family val="2"/>
      </rPr>
      <t xml:space="preserve"> sein und einen ernährungsphysiologischen Nutzen haben. Besonders geeignet hierfür sind Heu, Stroh, Silage und Pellets.</t>
    </r>
  </si>
  <si>
    <t>Ausreichend Raufutterplätze sind vorhanden</t>
  </si>
  <si>
    <t>Die Anforderungen an den Gruppenbereich bei Gruppenhaltung werden erfüllt.</t>
  </si>
  <si>
    <t>Anzahl Sauen mit Ferkeln</t>
  </si>
  <si>
    <t>m² Ist lt. Bauplan</t>
  </si>
  <si>
    <t>Länge Seite Gruppenbereich</t>
  </si>
  <si>
    <t>Soll m</t>
  </si>
  <si>
    <t>Ist m lt. Bauplan</t>
  </si>
  <si>
    <t>Anforderungen an Laufställe für Aufzuchtrinder (Milchviehhaltung)</t>
  </si>
  <si>
    <t>Anlage Aufzuchtrinder</t>
  </si>
  <si>
    <t>Anforderungen an die Kälberhaltung</t>
  </si>
  <si>
    <t>Anforderungen an die Haltung von Mutterkühen</t>
  </si>
  <si>
    <t>Anforderungen an Haltungsformen in der Rindermast (außer Mutterkuhhaltung)</t>
  </si>
  <si>
    <t>Anforderungen an die Haltung von Absatzferkeln, Zuchtläufern und Mastschweinen</t>
  </si>
  <si>
    <r>
      <t xml:space="preserve">Von den im Folgenden als </t>
    </r>
    <r>
      <rPr>
        <b/>
        <sz val="9"/>
        <color theme="1"/>
        <rFont val="Arial"/>
        <family val="2"/>
      </rPr>
      <t xml:space="preserve">Orientierungsmaß </t>
    </r>
    <r>
      <rPr>
        <sz val="9"/>
        <color theme="1"/>
        <rFont val="Arial"/>
        <family val="2"/>
      </rPr>
      <t>dargestellten Werten kann in Einzelfällen und nach Vortrag von Gründen mit Zustimmung der Bewilligungs</t>
    </r>
    <r>
      <rPr>
        <sz val="9"/>
        <color rgb="FF7030A0"/>
        <rFont val="Arial"/>
        <family val="2"/>
      </rPr>
      <t>stelle</t>
    </r>
    <r>
      <rPr>
        <sz val="9"/>
        <color theme="1"/>
        <rFont val="Arial"/>
        <family val="2"/>
      </rPr>
      <t xml:space="preserve"> abgewichen werden. Dies gilt insbesondere bei Modernisierungen.</t>
    </r>
  </si>
  <si>
    <r>
      <t xml:space="preserve">Von den im Folgenden als </t>
    </r>
    <r>
      <rPr>
        <b/>
        <sz val="10"/>
        <color theme="1"/>
        <rFont val="Arial"/>
        <family val="2"/>
      </rPr>
      <t xml:space="preserve">Orientierungsmaß </t>
    </r>
    <r>
      <rPr>
        <sz val="10"/>
        <color theme="1"/>
        <rFont val="Arial"/>
        <family val="2"/>
      </rPr>
      <t>dargestellten Werten kann in Einzelfällen und nach Vortrag von Gründen mit Zustimmung der Bewilligungs</t>
    </r>
    <r>
      <rPr>
        <sz val="10"/>
        <color rgb="FF7030A0"/>
        <rFont val="Arial"/>
        <family val="2"/>
      </rPr>
      <t>stelle</t>
    </r>
    <r>
      <rPr>
        <sz val="10"/>
        <color theme="1"/>
        <rFont val="Arial"/>
        <family val="2"/>
      </rPr>
      <t xml:space="preserve"> abgewichen werden. Dies gilt insbesondere bei Modernisierungen.</t>
    </r>
  </si>
  <si>
    <r>
      <t xml:space="preserve">Von den im Folgenden als </t>
    </r>
    <r>
      <rPr>
        <b/>
        <sz val="10"/>
        <color theme="1"/>
        <rFont val="Arial"/>
        <family val="2"/>
      </rPr>
      <t xml:space="preserve">Orientierungsmaß </t>
    </r>
    <r>
      <rPr>
        <sz val="10"/>
        <color theme="1"/>
        <rFont val="Arial"/>
        <family val="2"/>
      </rPr>
      <t>dargestellten Werten kann in Einzelfällen und nach Vortrag von Gründen mit Zustimmung der Bewilligungs</t>
    </r>
    <r>
      <rPr>
        <sz val="10"/>
        <color rgb="FF7030A0"/>
        <rFont val="Arial"/>
        <family val="2"/>
      </rPr>
      <t xml:space="preserve">stelle </t>
    </r>
    <r>
      <rPr>
        <sz val="10"/>
        <color theme="1"/>
        <rFont val="Arial"/>
        <family val="2"/>
      </rPr>
      <t>abgewichen werden. Dies gilt insbesondere bei Modernisierungen.</t>
    </r>
  </si>
  <si>
    <r>
      <t xml:space="preserve">1. Generelle Anforderung                                                                                                                                                                   </t>
    </r>
    <r>
      <rPr>
        <sz val="8"/>
        <color theme="1"/>
        <rFont val="Arial"/>
        <family val="2"/>
      </rPr>
      <t xml:space="preserve"> </t>
    </r>
  </si>
  <si>
    <r>
      <t xml:space="preserve">Als </t>
    </r>
    <r>
      <rPr>
        <b/>
        <sz val="10"/>
        <color theme="1"/>
        <rFont val="Arial"/>
        <family val="2"/>
      </rPr>
      <t>tageslichtdurchlässige Flächen</t>
    </r>
    <r>
      <rPr>
        <sz val="10"/>
        <color theme="1"/>
        <rFont val="Arial"/>
        <family val="2"/>
      </rPr>
      <t xml:space="preserve"> gelten die im Tierbereich bauseitigen Wand- und Deckenöffnungen, insbesondere: Glasfenster, Lichtbänder im Dach, Fenster zum Verbinder (sofern dort mindestens vergleichbar große Außenfenster zur Verfügung stehen oder ausreichend Tageslicht über Lichtkamine zugeführt wird), Glasbausteine, Doppelstegplatten, windgeschützte oder offene Seitenwände (in Außenklimaställen).                                                                                                                                                        Als </t>
    </r>
    <r>
      <rPr>
        <b/>
        <sz val="10"/>
        <color theme="1"/>
        <rFont val="Arial"/>
        <family val="2"/>
      </rPr>
      <t xml:space="preserve">Stallgrundfläche </t>
    </r>
    <r>
      <rPr>
        <sz val="10"/>
        <color theme="1"/>
        <rFont val="Arial"/>
        <family val="2"/>
      </rPr>
      <t>gilt eine abgeschlossene Stalleinheit einschließlich Nebenflächen (z. B. Abteil mit Kontrollgang).</t>
    </r>
  </si>
  <si>
    <r>
      <rPr>
        <sz val="10"/>
        <color rgb="FF00B050"/>
        <rFont val="Arial"/>
        <family val="2"/>
      </rPr>
      <t xml:space="preserve">- </t>
    </r>
    <r>
      <rPr>
        <sz val="10"/>
        <color theme="1"/>
        <rFont val="Arial"/>
        <family val="2"/>
      </rPr>
      <t>bei regelmäßigem   Sommerweidegang und</t>
    </r>
  </si>
  <si>
    <r>
      <rPr>
        <sz val="10"/>
        <color rgb="FF00B050"/>
        <rFont val="Arial"/>
        <family val="2"/>
      </rPr>
      <t xml:space="preserve">- </t>
    </r>
    <r>
      <rPr>
        <sz val="10"/>
        <color theme="1"/>
        <rFont val="Arial"/>
        <family val="2"/>
      </rPr>
      <t>bei einer Stallmodernisierung, wenn:</t>
    </r>
  </si>
  <si>
    <r>
      <t>Orientierungsmaße</t>
    </r>
    <r>
      <rPr>
        <b/>
        <sz val="10"/>
        <color theme="1"/>
        <rFont val="Arial"/>
        <family val="2"/>
      </rPr>
      <t>:</t>
    </r>
  </si>
  <si>
    <r>
      <t>Mindest-Boden-fläche/Kalb m²</t>
    </r>
    <r>
      <rPr>
        <sz val="10"/>
        <color rgb="FF00B050"/>
        <rFont val="Arial"/>
        <family val="2"/>
      </rPr>
      <t>*</t>
    </r>
  </si>
  <si>
    <r>
      <rPr>
        <sz val="10"/>
        <color rgb="FF00B050"/>
        <rFont val="Arial"/>
        <family val="2"/>
      </rPr>
      <t>-</t>
    </r>
    <r>
      <rPr>
        <sz val="10"/>
        <color rgb="FF7030A0"/>
        <rFont val="Arial"/>
        <family val="2"/>
      </rPr>
      <t xml:space="preserve"> bis 350 kg LG mindestens 3,5 m² / Tier und</t>
    </r>
  </si>
  <si>
    <t>- über 350 kg LG mindestens 4,5 m² / Tier</t>
  </si>
  <si>
    <t xml:space="preserve">  &gt; 350 Kg LG</t>
  </si>
  <si>
    <t xml:space="preserve">Mehrfachebenen sind auf den Flächenbedarf nicht anrechenbar.
</t>
  </si>
  <si>
    <t xml:space="preserve"> ausreichend mit geeigneter trockener Einstreu versehen werden oder                                      '- mit Tiefstreu versehen werden oder</t>
  </si>
  <si>
    <r>
      <t xml:space="preserve">- mit einer </t>
    </r>
    <r>
      <rPr>
        <b/>
        <sz val="10"/>
        <color theme="1"/>
        <rFont val="Arial"/>
        <family val="2"/>
      </rPr>
      <t>Komfortliegefläche</t>
    </r>
    <r>
      <rPr>
        <sz val="10"/>
        <color theme="1"/>
        <rFont val="Arial"/>
        <family val="2"/>
      </rPr>
      <t xml:space="preserve"> ausgestattet sein.</t>
    </r>
  </si>
  <si>
    <t xml:space="preserve">Zusätzlich zu den nach TierSchNutztV vorgeschriebenen Tränken ist in der Haltungseinrichtung allen Tieren mittels geeigneter Schalentränken permanent das Saufen aus einer offenen Fläche zu ermöglichen. Zulässig ist ein Tier-Tränke-Verhältnis von einer offenen Tränke für jeweils bis zu 24 Tiere. </t>
  </si>
  <si>
    <t>geschlossene Tränken</t>
  </si>
  <si>
    <t>Tiere / Tränke gesamt</t>
  </si>
  <si>
    <t>- Kontaktgitter im Kotbereich zwischen den Buchten</t>
  </si>
  <si>
    <t>- Mikroklimabereich innerhalb einer Bucht</t>
  </si>
  <si>
    <t>- eine oder mehrere erhöhte Ebenen, deren Fläche nicht auf die uneingeschränkt nutzbare Bodenfläche angerechnet wird</t>
  </si>
  <si>
    <t>- eine oder mehrere Trennwände innerhalb einer Bucht</t>
  </si>
  <si>
    <t>- eingestreuter Liegebereich</t>
  </si>
  <si>
    <t>- sonstige Elemente, die eine zusätzliche Strukturierung der Bucht ermöglichen</t>
  </si>
  <si>
    <t>Hier bitte benennen</t>
  </si>
  <si>
    <r>
      <t xml:space="preserve">2. Anforderungen an die Haltung von Enten und Gänsen                                                                                                                                                                        </t>
    </r>
    <r>
      <rPr>
        <sz val="8"/>
        <color theme="1"/>
        <rFont val="Arial"/>
        <family val="2"/>
      </rPr>
      <t xml:space="preserve"> </t>
    </r>
  </si>
  <si>
    <r>
      <t xml:space="preserve">Ställe müssen so beschaffen sein, dass deren </t>
    </r>
    <r>
      <rPr>
        <b/>
        <sz val="10"/>
        <color theme="1"/>
        <rFont val="Arial"/>
        <family val="2"/>
      </rPr>
      <t>tageslichtdurchlässige Flächen</t>
    </r>
    <r>
      <rPr>
        <sz val="10"/>
        <color theme="1"/>
        <rFont val="Arial"/>
        <family val="2"/>
      </rPr>
      <t xml:space="preserve"> mindestens 
- </t>
    </r>
    <r>
      <rPr>
        <b/>
        <sz val="10"/>
        <color theme="1"/>
        <rFont val="Arial"/>
        <family val="2"/>
      </rPr>
      <t>3 v. H</t>
    </r>
    <r>
      <rPr>
        <sz val="10"/>
        <color theme="1"/>
        <rFont val="Arial"/>
        <family val="2"/>
      </rPr>
      <t xml:space="preserve">. der </t>
    </r>
    <r>
      <rPr>
        <b/>
        <sz val="10"/>
        <color theme="1"/>
        <rFont val="Arial"/>
        <family val="2"/>
      </rPr>
      <t>Stallgrundfläche</t>
    </r>
    <r>
      <rPr>
        <sz val="10"/>
        <color theme="1"/>
        <rFont val="Arial"/>
        <family val="2"/>
      </rPr>
      <t xml:space="preserve"> betragen.
</t>
    </r>
  </si>
  <si>
    <r>
      <t xml:space="preserve">Ställe müssen so beschaffen sein, dass deren </t>
    </r>
    <r>
      <rPr>
        <b/>
        <sz val="10"/>
        <color theme="1"/>
        <rFont val="Arial"/>
        <family val="2"/>
      </rPr>
      <t>tageslichtdurchlässige Flächen</t>
    </r>
    <r>
      <rPr>
        <sz val="10"/>
        <color theme="1"/>
        <rFont val="Arial"/>
        <family val="2"/>
      </rPr>
      <t xml:space="preserve"> mindestens 
</t>
    </r>
    <r>
      <rPr>
        <b/>
        <sz val="10"/>
        <color theme="1"/>
        <rFont val="Arial"/>
        <family val="2"/>
      </rPr>
      <t>3 v. H</t>
    </r>
    <r>
      <rPr>
        <sz val="10"/>
        <color theme="1"/>
        <rFont val="Arial"/>
        <family val="2"/>
      </rPr>
      <t xml:space="preserve">. der </t>
    </r>
    <r>
      <rPr>
        <b/>
        <sz val="10"/>
        <color theme="1"/>
        <rFont val="Arial"/>
        <family val="2"/>
      </rPr>
      <t>Stallgrundfläche</t>
    </r>
    <r>
      <rPr>
        <sz val="10"/>
        <color theme="1"/>
        <rFont val="Arial"/>
        <family val="2"/>
      </rPr>
      <t xml:space="preserve"> betragen.
</t>
    </r>
  </si>
  <si>
    <r>
      <t xml:space="preserve">Ställe müssen so beschaffen sein, dass deren </t>
    </r>
    <r>
      <rPr>
        <b/>
        <sz val="10"/>
        <color theme="1"/>
        <rFont val="Arial"/>
        <family val="2"/>
      </rPr>
      <t>tageslichtdurchlässige Flächen</t>
    </r>
    <r>
      <rPr>
        <sz val="10"/>
        <color theme="1"/>
        <rFont val="Arial"/>
        <family val="2"/>
      </rPr>
      <t xml:space="preserve"> mindestens 
</t>
    </r>
    <r>
      <rPr>
        <b/>
        <sz val="10"/>
        <color theme="1"/>
        <rFont val="Arial"/>
        <family val="2"/>
      </rPr>
      <t>3 v. H.</t>
    </r>
    <r>
      <rPr>
        <sz val="10"/>
        <color theme="1"/>
        <rFont val="Arial"/>
        <family val="2"/>
      </rPr>
      <t xml:space="preserve"> der</t>
    </r>
    <r>
      <rPr>
        <b/>
        <sz val="10"/>
        <color theme="1"/>
        <rFont val="Arial"/>
        <family val="2"/>
      </rPr>
      <t xml:space="preserve"> Stallgrundfläche</t>
    </r>
    <r>
      <rPr>
        <sz val="10"/>
        <color theme="1"/>
        <rFont val="Arial"/>
        <family val="2"/>
      </rPr>
      <t xml:space="preserve"> betragen.
</t>
    </r>
  </si>
  <si>
    <r>
      <t xml:space="preserve">Ställe müssen so beschaffen sein, dass deren </t>
    </r>
    <r>
      <rPr>
        <b/>
        <sz val="10"/>
        <color theme="1"/>
        <rFont val="Arial"/>
        <family val="2"/>
      </rPr>
      <t>tageslichtdurchlässige Flächen</t>
    </r>
    <r>
      <rPr>
        <sz val="10"/>
        <color theme="1"/>
        <rFont val="Arial"/>
        <family val="2"/>
      </rPr>
      <t xml:space="preserve"> mindestens 
- </t>
    </r>
    <r>
      <rPr>
        <b/>
        <sz val="10"/>
        <color theme="1"/>
        <rFont val="Arial"/>
        <family val="2"/>
      </rPr>
      <t>3 v. H.</t>
    </r>
    <r>
      <rPr>
        <sz val="10"/>
        <color theme="1"/>
        <rFont val="Arial"/>
        <family val="2"/>
      </rPr>
      <t xml:space="preserve"> der </t>
    </r>
    <r>
      <rPr>
        <b/>
        <sz val="10"/>
        <color theme="1"/>
        <rFont val="Arial"/>
        <family val="2"/>
      </rPr>
      <t>Stallgrundfläche</t>
    </r>
    <r>
      <rPr>
        <sz val="10"/>
        <color theme="1"/>
        <rFont val="Arial"/>
        <family val="2"/>
      </rPr>
      <t xml:space="preserve"> betragen.
</t>
    </r>
  </si>
  <si>
    <r>
      <t xml:space="preserve">Ställe müssen so beschaffen sein, dass deren </t>
    </r>
    <r>
      <rPr>
        <b/>
        <sz val="10"/>
        <color theme="1"/>
        <rFont val="Arial"/>
        <family val="2"/>
      </rPr>
      <t>tageslichtdurchlässige Flächen</t>
    </r>
    <r>
      <rPr>
        <sz val="10"/>
        <color theme="1"/>
        <rFont val="Arial"/>
        <family val="2"/>
      </rPr>
      <t xml:space="preserve"> mindestens 
-</t>
    </r>
    <r>
      <rPr>
        <b/>
        <sz val="10"/>
        <color theme="1"/>
        <rFont val="Arial"/>
        <family val="2"/>
      </rPr>
      <t xml:space="preserve"> 5 v. H</t>
    </r>
    <r>
      <rPr>
        <sz val="10"/>
        <color theme="1"/>
        <rFont val="Arial"/>
        <family val="2"/>
      </rPr>
      <t xml:space="preserve">. der </t>
    </r>
    <r>
      <rPr>
        <b/>
        <sz val="10"/>
        <color theme="1"/>
        <rFont val="Arial"/>
        <family val="2"/>
      </rPr>
      <t>Stallgrundfläche</t>
    </r>
    <r>
      <rPr>
        <sz val="10"/>
        <color theme="1"/>
        <rFont val="Arial"/>
        <family val="2"/>
      </rPr>
      <t xml:space="preserve"> betragen.
</t>
    </r>
  </si>
  <si>
    <r>
      <t xml:space="preserve">Ställe müssen so beschaffen sein, dass deren </t>
    </r>
    <r>
      <rPr>
        <b/>
        <sz val="10"/>
        <color theme="1"/>
        <rFont val="Arial"/>
        <family val="2"/>
      </rPr>
      <t>tageslichtdurchlässige Flächen</t>
    </r>
    <r>
      <rPr>
        <sz val="10"/>
        <color theme="1"/>
        <rFont val="Arial"/>
        <family val="2"/>
      </rPr>
      <t xml:space="preserve"> mindestens 
-</t>
    </r>
    <r>
      <rPr>
        <b/>
        <sz val="10"/>
        <color theme="1"/>
        <rFont val="Arial"/>
        <family val="2"/>
      </rPr>
      <t xml:space="preserve"> 5 v. H</t>
    </r>
    <r>
      <rPr>
        <sz val="10"/>
        <color theme="1"/>
        <rFont val="Arial"/>
        <family val="2"/>
      </rPr>
      <t xml:space="preserve">. der </t>
    </r>
    <r>
      <rPr>
        <b/>
        <sz val="10"/>
        <color theme="1"/>
        <rFont val="Arial"/>
        <family val="2"/>
      </rPr>
      <t xml:space="preserve">Stallgrundfläche </t>
    </r>
    <r>
      <rPr>
        <sz val="10"/>
        <color theme="1"/>
        <rFont val="Arial"/>
        <family val="2"/>
      </rPr>
      <t xml:space="preserve">betragen.
</t>
    </r>
  </si>
  <si>
    <r>
      <t xml:space="preserve">Ställe müssen so beschaffen sein, dass deren </t>
    </r>
    <r>
      <rPr>
        <b/>
        <sz val="10"/>
        <color theme="1"/>
        <rFont val="Arial"/>
        <family val="2"/>
      </rPr>
      <t>tageslichtdurchlässige Flächen</t>
    </r>
    <r>
      <rPr>
        <sz val="10"/>
        <color theme="1"/>
        <rFont val="Arial"/>
        <family val="2"/>
      </rPr>
      <t xml:space="preserve"> mindestens 
</t>
    </r>
    <r>
      <rPr>
        <b/>
        <sz val="10"/>
        <color theme="1"/>
        <rFont val="Arial"/>
        <family val="2"/>
      </rPr>
      <t xml:space="preserve">3 v. H. </t>
    </r>
    <r>
      <rPr>
        <sz val="10"/>
        <color theme="1"/>
        <rFont val="Arial"/>
        <family val="2"/>
      </rPr>
      <t>der</t>
    </r>
    <r>
      <rPr>
        <b/>
        <sz val="10"/>
        <color theme="1"/>
        <rFont val="Arial"/>
        <family val="2"/>
      </rPr>
      <t xml:space="preserve"> Stallgrundfläche </t>
    </r>
    <r>
      <rPr>
        <sz val="10"/>
        <color theme="1"/>
        <rFont val="Arial"/>
        <family val="2"/>
      </rPr>
      <t xml:space="preserve">betragen.
</t>
    </r>
  </si>
  <si>
    <r>
      <t xml:space="preserve">*Rinder zur Mast &gt; 6 Monate                                                                                                                                                                                                                                                 Für </t>
    </r>
    <r>
      <rPr>
        <b/>
        <sz val="10"/>
        <color theme="1"/>
        <rFont val="Arial"/>
        <family val="2"/>
      </rPr>
      <t>jede zu fördernde Stallanlage</t>
    </r>
    <r>
      <rPr>
        <sz val="10"/>
        <color theme="1"/>
        <rFont val="Arial"/>
        <family val="2"/>
      </rPr>
      <t xml:space="preserve"> ist eine eigene Liste vorzulegen.</t>
    </r>
  </si>
  <si>
    <t>Bauliche Anforderungen an eine besonders tiergerechte Haltung</t>
  </si>
  <si>
    <t>zu Anlage 1 der Richtlinie Investitionsförderung landwirtschaftlicher Unternehmen 2023 (ILU2023) in der jeweils gültigen Fassung</t>
  </si>
  <si>
    <r>
      <t xml:space="preserve">Ein Stall, der an </t>
    </r>
    <r>
      <rPr>
        <sz val="10"/>
        <color rgb="FF7030A0"/>
        <rFont val="Arial"/>
        <family val="2"/>
      </rPr>
      <t>maximal</t>
    </r>
    <r>
      <rPr>
        <sz val="10"/>
        <color theme="1"/>
        <rFont val="Arial"/>
        <family val="2"/>
      </rPr>
      <t xml:space="preserve"> drei Seiten durch feste Wände begrenzt ist und bei Bedarf an der offenen Seite durch ein Windschutznetz/Curtain geschlossen werden kann, gilt als Offenstall.</t>
    </r>
  </si>
  <si>
    <r>
      <t>- ein Auslauf auf Grund der Stalllage nicht möglich ist und 
- mindestens  7 m²/</t>
    </r>
    <r>
      <rPr>
        <sz val="10"/>
        <color rgb="FF7030A0"/>
        <rFont val="Arial"/>
        <family val="2"/>
      </rPr>
      <t>GVE [1]</t>
    </r>
    <r>
      <rPr>
        <sz val="10"/>
        <color theme="1"/>
        <rFont val="Arial"/>
        <family val="2"/>
      </rPr>
      <t xml:space="preserve"> Stallfläche zur Verfügung gestellt werden.</t>
    </r>
  </si>
  <si>
    <t>Mindesmaß Laufgang-breite</t>
  </si>
  <si>
    <t>Mindestmaß Fressgang-breite</t>
  </si>
  <si>
    <t>Nur bei Neubauten anzuwenden!!!</t>
  </si>
  <si>
    <t>Laufgangbreite/Fressgangbreite</t>
  </si>
  <si>
    <t>Perforierte Böden (mit einer Spaltenbreite von maximal 3,5 cm) dürfen höchstens 50% der nutzbaren Stallfläche ausmachen, es sei denn die Liegefläche ist mit einer perforierten Gummimatte ausgelegt, die mindestens 50 % der Stallfläche ausmacht.</t>
  </si>
  <si>
    <t>Zur Optimierung des Stallklimas müssen Kanäle zur Kotbandbelüftung vorhanden sein.</t>
  </si>
  <si>
    <r>
      <rPr>
        <b/>
        <sz val="10"/>
        <color rgb="FF7030A0"/>
        <rFont val="Arial"/>
        <family val="2"/>
      </rPr>
      <t xml:space="preserve">Nutzbare </t>
    </r>
    <r>
      <rPr>
        <b/>
        <sz val="10"/>
        <color theme="1"/>
        <rFont val="Arial"/>
        <family val="2"/>
      </rPr>
      <t>Stallfläche</t>
    </r>
  </si>
  <si>
    <t>erhöhte Flächen / Ziege</t>
  </si>
  <si>
    <t>Fläche unter Aufbauten ist anrechenbar, da ungehindert von allen Ziegen nutzbar</t>
  </si>
  <si>
    <t>wird entsprechend Bedarf eingerichtet</t>
  </si>
  <si>
    <t>Beschreibung Absperrvorrichtung und Lage Auslauf</t>
  </si>
  <si>
    <r>
      <t xml:space="preserve">Mindestens 5% der nutzbaren Grundfläche des Kaltscharrraums muss </t>
    </r>
    <r>
      <rPr>
        <sz val="10"/>
        <color rgb="FF7030A0"/>
        <rFont val="Arial"/>
        <family val="2"/>
      </rPr>
      <t xml:space="preserve">Staub- oder </t>
    </r>
    <r>
      <rPr>
        <sz val="10"/>
        <rFont val="Arial"/>
        <family val="2"/>
      </rPr>
      <t>Sandbaden ermöglichen, durch z. B. ausreichend hohe (mind. 5 cm), lockere und trockene Einstreu, „Sandkästen“ mit Rundsand (z. B. Flusssand).</t>
    </r>
  </si>
  <si>
    <r>
      <t xml:space="preserve">Für Mobilställe ist kein </t>
    </r>
    <r>
      <rPr>
        <sz val="10"/>
        <color rgb="FF7030A0"/>
        <rFont val="Arial"/>
        <family val="2"/>
      </rPr>
      <t xml:space="preserve">separater </t>
    </r>
    <r>
      <rPr>
        <sz val="10"/>
        <color theme="1"/>
        <rFont val="Arial"/>
        <family val="2"/>
      </rPr>
      <t xml:space="preserve">Kaltscharraum erforderlich. 
Sie sollten baulich dafür geeignet sein, mindestens monatlich umgesetzt zu werden
</t>
    </r>
  </si>
  <si>
    <t>(Bitte Ausführungsbeschreibung vorlegen)</t>
  </si>
  <si>
    <r>
      <t xml:space="preserve">Mindestens 5% der nutzbaren Grundfläche des Kaltscharrraums muss </t>
    </r>
    <r>
      <rPr>
        <sz val="10"/>
        <color rgb="FF7030A0"/>
        <rFont val="Arial"/>
        <family val="2"/>
      </rPr>
      <t xml:space="preserve">Staub- oder </t>
    </r>
    <r>
      <rPr>
        <sz val="10"/>
        <color theme="1"/>
        <rFont val="Arial"/>
        <family val="2"/>
      </rPr>
      <t>Sandbaden ermöglichen, durch z. B. ausreichend hohe (mind. 5 cm), lockere und trockene Einstreu, „Sandkästen“ mit Rundsand (z. B. Flusssand).</t>
    </r>
  </si>
  <si>
    <t>¹„Bundeseinheitlichen Eckwerte für eine freiwillige Vereinbarung zur Haltung von Mastputen“ (Stand 2013), gemeinsam mit Vertretern des Bundesministeriums für Ernährung und Landwirtschaft, der Länder, Wissenschaftlern, Tierschutzorganisationen und des deutschen Bauernverbandes erstellt.</t>
  </si>
  <si>
    <t xml:space="preserve">Die Mindestanzahl der Tränken nach TierSchNutztV sind einzuhalten (1 Tränke pro 12 Tiere). Zusätzlich ist bei geschlossenen Tränken (Nippel) je 24 Tiere eine offene Tränke zu installieren (insb. Schalentränken). Die offenen Tränken sollten aus hygienischen Gründen kippbar sein.
Werden ausschließlich offene Tränken installiert, so ist die Mindestanzahl von einer Tränke pro 12 Tiere einzuhalten.
</t>
  </si>
  <si>
    <r>
      <t xml:space="preserve">2. Anforderungen an die Haltung von Absatzferkeln, Zuchtläufern und Mastschweinen                                                                                                                                                                                </t>
    </r>
    <r>
      <rPr>
        <sz val="8"/>
        <color theme="1"/>
        <rFont val="Arial"/>
        <family val="2"/>
      </rPr>
      <t xml:space="preserve"> </t>
    </r>
  </si>
  <si>
    <t>Für Absatzferkel, Zuchtläufer und Mastschweine muss eine uneingeschränkt nutzbare Bodenfläche zur Verfügung stehen, die mindestens 20 % größer ist, als nach der TierSchNutztV vorgeschrieben.</t>
  </si>
  <si>
    <t>Tiere / offene Tränke</t>
  </si>
  <si>
    <t>Neubau/Umbau mit zusätzlichem Funktionsbereich</t>
  </si>
  <si>
    <t>Umbau mit beidseitigen FLB</t>
  </si>
  <si>
    <t>Umbau mit einseitigen FLB</t>
  </si>
  <si>
    <t>Beschreibung des zusätzlichen Funktionsbereichs (Art, Größe):</t>
  </si>
  <si>
    <t>Diese Vorgaben zu einzuhaltenden Gangbreiten gelten nur für Haltungseinrichtungen mit Fress-Liegebuchten (FLB).</t>
  </si>
  <si>
    <t>Die Mindestanzahl der Tränken nach TierSchNutztV sind einzuhalten (1 Tränke pro 12 Tiere). Zusätzlich ist bei geschlossenen Tränken (Nippel) je 24 Tiere eine offene Tränke zu installieren (insb. Schalentränken). Die offenen Tränken sollten aus hygienischen Gründen kippbar sein.
Werden ausschließlich offene Tränken installiert, so ist die Mindestanzahl von 1 Tränken pro 12 Tiere einzuhalten.
Offene Tränken im Außenbereich sind frostsicher zu gestalten.</t>
  </si>
  <si>
    <t>geschlossenen Tränken</t>
  </si>
  <si>
    <t>Einzelhaltung</t>
  </si>
  <si>
    <t>zusätzlicher Abferkelbucht (Variante 1)</t>
  </si>
  <si>
    <t>ausschließlich Gruppenbucht (Variante 2)</t>
  </si>
  <si>
    <t>m² Soll bei Variante 1 (mind. 6 m²)</t>
  </si>
  <si>
    <t>m² Soll bei Variante 2 mind. 7,5 m²)</t>
  </si>
  <si>
    <r>
      <t xml:space="preserve">Ein Stall, der an </t>
    </r>
    <r>
      <rPr>
        <sz val="10"/>
        <color rgb="FF7030A0"/>
        <rFont val="Arial"/>
        <family val="2"/>
      </rPr>
      <t>maximal</t>
    </r>
    <r>
      <rPr>
        <sz val="10"/>
        <color theme="1"/>
        <rFont val="Arial"/>
        <family val="2"/>
      </rPr>
      <t xml:space="preserve"> drei Seiten durch feste Wände begrenzt ist und bei Bedarf an der offenen Seite durch ein Windschutznetz/Curtain geschlossen werden kann, gilt als Offenstall.</t>
    </r>
  </si>
  <si>
    <r>
      <t xml:space="preserve">Ein Stall, der an </t>
    </r>
    <r>
      <rPr>
        <sz val="10"/>
        <color rgb="FF7030A0"/>
        <rFont val="Arial"/>
        <family val="2"/>
      </rPr>
      <t xml:space="preserve">maximal </t>
    </r>
    <r>
      <rPr>
        <sz val="10"/>
        <color theme="1"/>
        <rFont val="Arial"/>
        <family val="2"/>
      </rPr>
      <t>drei Seiten durch feste Wände begrenzt ist und bei Bedarf an der offenen Seite durch ein Windschutznetz/Curtain geschlossen werden kann, gilt als Offenstall.</t>
    </r>
  </si>
  <si>
    <t>Ein Stall, der an maximal drei Seiten durch feste Wände begrenzt ist und bei Bedarf an der offenen Seite durch ein Windschutznetz/Curtain geschlossen werden kann, gilt als Offenstall.</t>
  </si>
  <si>
    <r>
      <t>Falls Fressgitter installiert werden, zählt die Zahl der Fressgitterplätze.</t>
    </r>
    <r>
      <rPr>
        <b/>
        <sz val="10"/>
        <color rgb="FF7030A0"/>
        <rFont val="Arial"/>
        <family val="2"/>
      </rPr>
      <t xml:space="preserve"> </t>
    </r>
    <r>
      <rPr>
        <sz val="10"/>
        <color rgb="FF7030A0"/>
        <rFont val="Arial"/>
        <family val="2"/>
      </rPr>
      <t>Bei Nackenriegeln, Palisaden- oder Diagonalfressgittern, anderen flexiblen Fressplatzabtrennungen gilt die von den Tieren nutzbare Futtertischlänge.</t>
    </r>
  </si>
  <si>
    <r>
      <t>Falls Fressgitter installiert werden, zählt die Zahl der Fressgitterplätze.</t>
    </r>
    <r>
      <rPr>
        <sz val="10"/>
        <color rgb="FF7030A0"/>
        <rFont val="Arial"/>
        <family val="2"/>
      </rPr>
      <t xml:space="preserve"> Bei Nackenriegeln, Palisaden- oder Diagonalfressgittern, anderen felxiblen Fressplatzabtrennungen gilt die gilt die von den Tieren nutzbare Futtertischlänge.</t>
    </r>
  </si>
  <si>
    <r>
      <t xml:space="preserve">Werden Melkverfahren angewendet, bei denen die Kühe über den Tag verteilt gemolken werden (z. B. </t>
    </r>
    <r>
      <rPr>
        <sz val="10"/>
        <color rgb="FF7030A0"/>
        <rFont val="Arial"/>
        <family val="2"/>
      </rPr>
      <t>dezentrale</t>
    </r>
    <r>
      <rPr>
        <sz val="10"/>
        <color theme="1"/>
        <rFont val="Arial"/>
        <family val="2"/>
      </rPr>
      <t xml:space="preserve"> automatische Melksysteme) ist ein Tier-Fressplatz-Verhältnis von maximal 1,5 : 1 zulässig.</t>
    </r>
  </si>
  <si>
    <t>Es muss eine technische Vorrichtung zur schnellen Abtrocknung des Kotes auf dem Kotband vorhanden sein.                                             Ausgenommen davon sind Mobilställe.</t>
  </si>
  <si>
    <t>Nach dem Ausfüllen, laden Sie bitte nur das Tabellenblatt für die entsprechende Tierart im Portal hoch, auf deren 
Haltungseinrichtung sich der Förderantrag bezieht.</t>
  </si>
  <si>
    <r>
      <t xml:space="preserve">Förderfähig sind </t>
    </r>
    <r>
      <rPr>
        <b/>
        <sz val="10"/>
        <color rgb="FF7030A0"/>
        <rFont val="Arial"/>
        <family val="2"/>
      </rPr>
      <t>Laufställe als Außenklimastall,</t>
    </r>
    <r>
      <rPr>
        <sz val="10"/>
        <color theme="1"/>
        <rFont val="Arial"/>
        <family val="2"/>
      </rPr>
      <t xml:space="preserve"> die über einen </t>
    </r>
    <r>
      <rPr>
        <b/>
        <sz val="10"/>
        <color theme="1"/>
        <rFont val="Arial"/>
        <family val="2"/>
      </rPr>
      <t>Auslauf</t>
    </r>
    <r>
      <rPr>
        <sz val="10"/>
        <color theme="1"/>
        <rFont val="Arial"/>
        <family val="2"/>
      </rPr>
      <t xml:space="preserve"> für mindestens ein Drittel der Milchkühe </t>
    </r>
    <r>
      <rPr>
        <sz val="10"/>
        <rFont val="Arial"/>
        <family val="2"/>
      </rPr>
      <t>(4,5 m²/GVE [1]</t>
    </r>
    <r>
      <rPr>
        <sz val="10"/>
        <color theme="1"/>
        <rFont val="Arial"/>
        <family val="2"/>
      </rPr>
      <t>)  verfügen.</t>
    </r>
  </si>
  <si>
    <r>
      <t xml:space="preserve">Für jedes Tier ist ein Grundfutter- fressplatz bereitzustellen, dessen Breite dazu ausreicht, dass alle Tiere gleichzeitig fressen können. Wenn die Tiere </t>
    </r>
    <r>
      <rPr>
        <sz val="10"/>
        <color rgb="FF7030A0"/>
        <rFont val="Arial"/>
        <family val="2"/>
      </rPr>
      <t xml:space="preserve">durch geeignete technische oder manuelle Verfahren </t>
    </r>
    <r>
      <rPr>
        <sz val="10"/>
        <color theme="1"/>
        <rFont val="Arial"/>
        <family val="2"/>
      </rPr>
      <t>ständig Zugang zum Futter haben, ist ein Tier-Fressplatz-Verhältnis von maximal 1,2 : 1 zulässig.</t>
    </r>
  </si>
  <si>
    <r>
      <t xml:space="preserve">Die </t>
    </r>
    <r>
      <rPr>
        <b/>
        <sz val="10"/>
        <color rgb="FF7030A0"/>
        <rFont val="Arial"/>
        <family val="2"/>
      </rPr>
      <t>nutzbare Stallfläche</t>
    </r>
    <r>
      <rPr>
        <sz val="10"/>
        <color rgb="FF7030A0"/>
        <rFont val="Arial"/>
        <family val="2"/>
      </rPr>
      <t xml:space="preserve"> muss mindestens 5,5 m</t>
    </r>
    <r>
      <rPr>
        <vertAlign val="superscript"/>
        <sz val="10"/>
        <color rgb="FF7030A0"/>
        <rFont val="Arial"/>
        <family val="2"/>
      </rPr>
      <t>2</t>
    </r>
    <r>
      <rPr>
        <sz val="10"/>
        <color rgb="FF7030A0"/>
        <rFont val="Arial"/>
        <family val="2"/>
      </rPr>
      <t xml:space="preserve"> je GVE betragen.</t>
    </r>
  </si>
  <si>
    <r>
      <t xml:space="preserve">Als </t>
    </r>
    <r>
      <rPr>
        <b/>
        <sz val="10"/>
        <color rgb="FF7030A0"/>
        <rFont val="Arial"/>
        <family val="2"/>
      </rPr>
      <t>nutzbare Stallfläche/ Stallgrundfläche</t>
    </r>
    <r>
      <rPr>
        <sz val="10"/>
        <color rgb="FF7030A0"/>
        <rFont val="Arial"/>
        <family val="2"/>
      </rPr>
      <t xml:space="preserve"> gelten die Lauf- und Liegeflächen, sofern diese von den Tieren uneingeschränkt benutzt werden können.</t>
    </r>
  </si>
  <si>
    <r>
      <t xml:space="preserve">Die </t>
    </r>
    <r>
      <rPr>
        <b/>
        <sz val="10"/>
        <color rgb="FF7030A0"/>
        <rFont val="Arial"/>
        <family val="2"/>
      </rPr>
      <t>Mindestmaße</t>
    </r>
    <r>
      <rPr>
        <sz val="10"/>
        <color rgb="FF7030A0"/>
        <rFont val="Arial"/>
        <family val="2"/>
      </rPr>
      <t xml:space="preserve"> sind in der Anlage „Stallmaße Aufzuchtrinder“ aufgeführt.</t>
    </r>
  </si>
  <si>
    <r>
      <t xml:space="preserve">bei Umbauten </t>
    </r>
    <r>
      <rPr>
        <b/>
        <sz val="12"/>
        <color rgb="FF7030A0"/>
        <rFont val="Arial"/>
        <family val="2"/>
      </rPr>
      <t>Orientierungsmaß</t>
    </r>
    <r>
      <rPr>
        <b/>
        <sz val="12"/>
        <color theme="8" tint="-0.249977111117893"/>
        <rFont val="Arial"/>
        <family val="2"/>
      </rPr>
      <t xml:space="preserve"> </t>
    </r>
    <r>
      <rPr>
        <b/>
        <sz val="12"/>
        <color theme="1"/>
        <rFont val="Arial"/>
        <family val="2"/>
      </rPr>
      <t>Einzelfallentscheidung bei Unterschreitung</t>
    </r>
  </si>
  <si>
    <r>
      <t>1.</t>
    </r>
    <r>
      <rPr>
        <sz val="10"/>
        <color rgb="FF7030A0"/>
        <rFont val="Arial"/>
        <family val="2"/>
      </rPr>
      <t xml:space="preserve"> </t>
    </r>
    <r>
      <rPr>
        <b/>
        <sz val="10"/>
        <color rgb="FF7030A0"/>
        <rFont val="Arial"/>
        <family val="2"/>
      </rPr>
      <t>mindestens</t>
    </r>
    <r>
      <rPr>
        <sz val="10"/>
        <color rgb="FF7030A0"/>
        <rFont val="Arial"/>
        <family val="2"/>
      </rPr>
      <t xml:space="preserve"> nutzbare Stallfläche:</t>
    </r>
  </si>
  <si>
    <r>
      <t xml:space="preserve">Die </t>
    </r>
    <r>
      <rPr>
        <b/>
        <sz val="10"/>
        <color rgb="FF7030A0"/>
        <rFont val="Arial"/>
        <family val="2"/>
      </rPr>
      <t>nutzbare Stallfläche</t>
    </r>
    <r>
      <rPr>
        <sz val="10"/>
        <color rgb="FF7030A0"/>
        <rFont val="Arial"/>
        <family val="2"/>
      </rPr>
      <t xml:space="preserve"> muss mindestens 5,5 m</t>
    </r>
    <r>
      <rPr>
        <vertAlign val="superscript"/>
        <sz val="10"/>
        <color rgb="FF7030A0"/>
        <rFont val="Arial"/>
        <family val="2"/>
      </rPr>
      <t>2</t>
    </r>
    <r>
      <rPr>
        <sz val="10"/>
        <color rgb="FF7030A0"/>
        <rFont val="Arial"/>
        <family val="2"/>
      </rPr>
      <t xml:space="preserve"> je GVE [1] betragen.</t>
    </r>
  </si>
  <si>
    <r>
      <t xml:space="preserve">Der Stall muss über einen </t>
    </r>
    <r>
      <rPr>
        <b/>
        <sz val="10"/>
        <rFont val="Arial"/>
        <family val="2"/>
      </rPr>
      <t>Auslauf</t>
    </r>
    <r>
      <rPr>
        <sz val="10"/>
        <rFont val="Arial"/>
        <family val="2"/>
      </rPr>
      <t xml:space="preserve"> für mindestens ein Drittel der Mutterkühe (4,5 m²/GVE [1]) verfügen.</t>
    </r>
  </si>
  <si>
    <r>
      <t xml:space="preserve">- bei regelmäßigem Sommerweidegang </t>
    </r>
    <r>
      <rPr>
        <b/>
        <sz val="10"/>
        <rFont val="Arial"/>
        <family val="2"/>
      </rPr>
      <t>und</t>
    </r>
  </si>
  <si>
    <t>- bei einer Stallmodernisierung, wenn 
- ein Auslauf aufgrund der Stalllage nicht möglich ist und 
-mindestens  7m²/GVE [1] Stallfläche zur Verfügung gestellt werden.</t>
  </si>
  <si>
    <r>
      <t>Die Liegefläche muss</t>
    </r>
    <r>
      <rPr>
        <sz val="10"/>
        <color rgb="FF7030A0"/>
        <rFont val="Arial"/>
        <family val="2"/>
      </rPr>
      <t xml:space="preserve"> mit</t>
    </r>
    <r>
      <rPr>
        <sz val="10"/>
        <color rgb="FF00B050"/>
        <rFont val="Arial"/>
        <family val="2"/>
      </rPr>
      <t xml:space="preserve"> </t>
    </r>
    <r>
      <rPr>
        <b/>
        <sz val="10"/>
        <color theme="1"/>
        <rFont val="Arial"/>
        <family val="2"/>
      </rPr>
      <t>ausreichend geeigneter trockener</t>
    </r>
    <r>
      <rPr>
        <sz val="10"/>
        <color theme="1"/>
        <rFont val="Arial"/>
        <family val="2"/>
      </rPr>
      <t xml:space="preserve"> </t>
    </r>
    <r>
      <rPr>
        <b/>
        <sz val="10"/>
        <color theme="1"/>
        <rFont val="Arial"/>
        <family val="2"/>
      </rPr>
      <t>Einstreu versehen sein.</t>
    </r>
    <r>
      <rPr>
        <sz val="10"/>
        <color theme="1"/>
        <rFont val="Arial"/>
        <family val="2"/>
      </rPr>
      <t xml:space="preserve"> </t>
    </r>
    <r>
      <rPr>
        <sz val="10"/>
        <color rgb="FF7030A0"/>
        <rFont val="Arial"/>
        <family val="2"/>
      </rPr>
      <t>Bei Liegboxenlaufställen sind auch andere komfortschaffende Materialien (Komfortmatten geprüfter und anerkannter Qualität) zulässig</t>
    </r>
    <r>
      <rPr>
        <sz val="10"/>
        <color theme="1"/>
        <rFont val="Arial"/>
        <family val="2"/>
      </rPr>
      <t xml:space="preserve">. </t>
    </r>
  </si>
  <si>
    <r>
      <t xml:space="preserve">Als </t>
    </r>
    <r>
      <rPr>
        <b/>
        <sz val="10"/>
        <color theme="1"/>
        <rFont val="Arial"/>
        <family val="2"/>
      </rPr>
      <t>Orientierungsmaße</t>
    </r>
    <r>
      <rPr>
        <sz val="10"/>
        <color theme="1"/>
        <rFont val="Arial"/>
        <family val="2"/>
      </rPr>
      <t xml:space="preserve"> für die Fressplatzbreite je Tier und Gewichtsklasse gelten </t>
    </r>
    <r>
      <rPr>
        <sz val="10"/>
        <color rgb="FF7030A0"/>
        <rFont val="Arial"/>
        <family val="2"/>
      </rPr>
      <t>mindestens:</t>
    </r>
  </si>
  <si>
    <r>
      <t>(1) Definitionen gem. Tierschutz-Nutztierhaltungsverordnung (TierSchNutztV) in der Fassung der Bekanntmachung vom 22.08.2006 (BGBl. I, S. 2043)</t>
    </r>
    <r>
      <rPr>
        <sz val="8"/>
        <color rgb="FF00B050"/>
        <rFont val="Arial"/>
        <family val="2"/>
      </rPr>
      <t xml:space="preserve">, </t>
    </r>
    <r>
      <rPr>
        <sz val="8"/>
        <color rgb="FF7030A0"/>
        <rFont val="Arial"/>
        <family val="2"/>
      </rPr>
      <t>die zuletzt durch Artikel 1a der Verordnung vom 29. Januar 2021 (BGBl. I S. 146) geändert worden ist</t>
    </r>
    <r>
      <rPr>
        <sz val="8"/>
        <color rgb="FF00B050"/>
        <rFont val="Arial"/>
        <family val="2"/>
      </rPr>
      <t>,</t>
    </r>
    <r>
      <rPr>
        <sz val="8"/>
        <color theme="1"/>
        <rFont val="Arial"/>
        <family val="2"/>
      </rPr>
      <t xml:space="preserve"> in der jeweils geltenden Fassung:                                                       
- Absatzferkel: abgesetzte Ferkel bis zum Alter von 10 Wochen
- Zuchtläufer: Schweine, die zur Zucht bestimmt sind, vom Alter von 10 Wochen bis zum Decken oder bis zur sonstigen Verwendung zur Zucht
- Mastschweine: Schweine, die zur Schlachtung bestimmt sind, vom Alter von 10 Wochen bis zur Schlachtung</t>
    </r>
  </si>
  <si>
    <r>
      <t xml:space="preserve">Als </t>
    </r>
    <r>
      <rPr>
        <b/>
        <sz val="10"/>
        <color theme="1"/>
        <rFont val="Arial"/>
        <family val="2"/>
      </rPr>
      <t>uneingeschränkt nutzbare Bodenfläche</t>
    </r>
    <r>
      <rPr>
        <sz val="10"/>
        <color theme="1"/>
        <rFont val="Arial"/>
        <family val="2"/>
      </rPr>
      <t xml:space="preserve"> werden die von den Tieren zu benutzenden Lauf- und Liegeflächen in überdachten Bereichen sowie befestigte Auslaufflächen angenommen. Davon ausgenommen sind Grünausläufe im Freien.
</t>
    </r>
    <r>
      <rPr>
        <sz val="10"/>
        <color rgb="FF7030A0"/>
        <rFont val="Arial"/>
        <family val="2"/>
      </rPr>
      <t>Befestigte / überdachte Auslaufflächen können nur zur uneingeschränkt nutzbaren Bodenfläche zählen, wenn sie jederzeit zur Verfügung stehen.</t>
    </r>
    <r>
      <rPr>
        <sz val="10"/>
        <color rgb="FF00B050"/>
        <rFont val="Arial"/>
        <family val="2"/>
      </rPr>
      <t xml:space="preserve">
</t>
    </r>
    <r>
      <rPr>
        <sz val="10"/>
        <color theme="1"/>
        <rFont val="Arial"/>
        <family val="2"/>
      </rPr>
      <t xml:space="preserve">
</t>
    </r>
  </si>
  <si>
    <r>
      <rPr>
        <sz val="10"/>
        <color rgb="FF7030A0"/>
        <rFont val="Arial"/>
        <family val="2"/>
      </rPr>
      <t>Die Größe der Liegefläche beträgt mindestens 50 % der uneingeschränkt nutzbaren Bodenfläche gem. TierSchNutztV.</t>
    </r>
    <r>
      <rPr>
        <sz val="10"/>
        <color theme="1"/>
        <rFont val="Arial"/>
        <family val="2"/>
      </rPr>
      <t xml:space="preserve">
Der Liegebereich ist dann ausreichend mit ge-eigneter trockener Einstreu versehen, wenn die Liegefläche trocken ist und keine Ursache für Verschmutzung, Verletzung und Infektion der Tiere darstellt.
Komfortliegeflächen sind Temperatur regulierende Liegeflächen, wie z.B.                                                               - wärmegedämmter Estrich,
- Kunststoffböden,
- Gummimatten (auch perforiert)
- Betonspaltenboden mit Schlitzanteil bis max. 5 % 
</t>
    </r>
  </si>
  <si>
    <r>
      <rPr>
        <sz val="10"/>
        <color rgb="FF7030A0"/>
        <rFont val="Arial"/>
        <family val="2"/>
      </rPr>
      <t>In der Haltungseinrichtung</t>
    </r>
    <r>
      <rPr>
        <sz val="10"/>
        <color rgb="FFFF0000"/>
        <rFont val="Arial"/>
        <family val="2"/>
      </rPr>
      <t xml:space="preserve"> </t>
    </r>
    <r>
      <rPr>
        <sz val="10"/>
        <color theme="1"/>
        <rFont val="Arial"/>
        <family val="2"/>
      </rPr>
      <t>müssen in einer ausreichenden Anzahl Raufutter</t>
    </r>
    <r>
      <rPr>
        <sz val="10"/>
        <color rgb="FF7030A0"/>
        <rFont val="Arial"/>
        <family val="2"/>
      </rPr>
      <t>plätze</t>
    </r>
    <r>
      <rPr>
        <sz val="10"/>
        <color theme="1"/>
        <rFont val="Arial"/>
        <family val="2"/>
      </rPr>
      <t xml:space="preserve"> vorhanden sein, mittels derer die Dauer der Futteraufnahme bei den Tieren ausgedehnt und eine Beschäftigung induziert werden kann. </t>
    </r>
  </si>
  <si>
    <r>
      <t>Ausreichend Raufutter</t>
    </r>
    <r>
      <rPr>
        <sz val="10"/>
        <color rgb="FF7030A0"/>
        <rFont val="Arial"/>
        <family val="2"/>
      </rPr>
      <t>plätze</t>
    </r>
    <r>
      <rPr>
        <sz val="10"/>
        <color rgb="FFFF0000"/>
        <rFont val="Arial"/>
        <family val="2"/>
      </rPr>
      <t xml:space="preserve"> </t>
    </r>
    <r>
      <rPr>
        <sz val="10"/>
        <color theme="1"/>
        <rFont val="Arial"/>
        <family val="2"/>
      </rPr>
      <t>sind vorhanden</t>
    </r>
  </si>
  <si>
    <r>
      <t xml:space="preserve">Das organische Beschäftigungsmaterial soll bewühlbar, kaubar und </t>
    </r>
    <r>
      <rPr>
        <sz val="10"/>
        <color rgb="FF7030A0"/>
        <rFont val="Arial"/>
        <family val="2"/>
      </rPr>
      <t xml:space="preserve">fressbar </t>
    </r>
    <r>
      <rPr>
        <sz val="10"/>
        <color theme="1"/>
        <rFont val="Arial"/>
        <family val="2"/>
      </rPr>
      <t>sein und einen ernährungsphysiologischen Nutzen haben. Besonders geeignet hierfür sind Heu, Stroh, Silage und Pellets.</t>
    </r>
  </si>
  <si>
    <r>
      <t>Werden andere organische und faserreiche Materialien wie z. B. Jutesäcke oder Naturseile verwendet, müssen diese untersuchbar, bewegbar und veränderbar sein. Näheres regeln die Auslegungshinweise</t>
    </r>
    <r>
      <rPr>
        <sz val="10"/>
        <color rgb="FF00B050"/>
        <rFont val="Arial"/>
        <family val="2"/>
      </rPr>
      <t xml:space="preserve"> </t>
    </r>
    <r>
      <rPr>
        <sz val="10"/>
        <color rgb="FF7030A0"/>
        <rFont val="Arial"/>
        <family val="2"/>
      </rPr>
      <t xml:space="preserve">zur TierSchNutzV. </t>
    </r>
  </si>
  <si>
    <r>
      <t xml:space="preserve">Die Buchten müssen eine Struktur aufweisen, die die Trennung der Funktionsbereiche Ruhen, Koten, Fressen und Beschäftigung erlaubt. Jede Bucht muss </t>
    </r>
    <r>
      <rPr>
        <b/>
        <sz val="10"/>
        <color rgb="FF7030A0"/>
        <rFont val="Arial"/>
        <family val="2"/>
      </rPr>
      <t xml:space="preserve">mindestens zwei </t>
    </r>
    <r>
      <rPr>
        <sz val="10"/>
        <color rgb="FF7030A0"/>
        <rFont val="Arial"/>
        <family val="2"/>
      </rPr>
      <t xml:space="preserve">der nachstehenden Strukturelemente enthalten: </t>
    </r>
  </si>
  <si>
    <r>
      <t>Im Falle von Stallneubauten ist das Güllesystem derart auszugestalten, dass es durch langfaserige, organische Materialien insgesamt nicht beeinträchtigt werden kann.</t>
    </r>
    <r>
      <rPr>
        <sz val="10"/>
        <color rgb="FF7030A0"/>
        <rFont val="Times New Roman"/>
        <family val="1"/>
      </rPr>
      <t> </t>
    </r>
  </si>
  <si>
    <t>Anforderungen werden mit folgenden technischen oder anderen Managementmaßnahmen erfüllt:</t>
  </si>
  <si>
    <r>
      <t xml:space="preserve">Im Jahr 2021 geänderte Anforderungen der TierSchNutztV an die Sauenhaltung  - insbesondere im Abferkel- und </t>
    </r>
    <r>
      <rPr>
        <b/>
        <sz val="8"/>
        <color rgb="FF7030A0"/>
        <rFont val="Arial"/>
        <family val="2"/>
      </rPr>
      <t>Besamungs</t>
    </r>
    <r>
      <rPr>
        <sz val="8"/>
        <color theme="1"/>
        <rFont val="Arial"/>
        <family val="2"/>
      </rPr>
      <t xml:space="preserve">bereich </t>
    </r>
    <r>
      <rPr>
        <sz val="8"/>
        <color rgb="FF7030A0"/>
        <rFont val="Arial"/>
        <family val="2"/>
      </rPr>
      <t>(Bsp.: mind. 5 m²/Sau im Besamungsbereich)</t>
    </r>
    <r>
      <rPr>
        <sz val="8"/>
        <color theme="1"/>
        <rFont val="Arial"/>
        <family val="2"/>
      </rPr>
      <t xml:space="preserve"> - sind sowohl bei Neubauten als auch bei Modernisierungs - Investitionen unmittelbar umzusetzen (Bsp. mind. 5 m²/Sau im Deckbereich),</t>
    </r>
    <r>
      <rPr>
        <sz val="8"/>
        <color rgb="FF00B050"/>
        <rFont val="Arial"/>
        <family val="2"/>
      </rPr>
      <t xml:space="preserve"> </t>
    </r>
    <r>
      <rPr>
        <sz val="8"/>
        <color rgb="FF7030A0"/>
        <rFont val="Arial"/>
        <family val="2"/>
      </rPr>
      <t>sofern nachstehend  keine ergänzenden Vorgaben aufgeführt sind.</t>
    </r>
  </si>
  <si>
    <r>
      <t xml:space="preserve">Bei Neubauten von Haltungseinrichtungen für Sauen für den Zeitraum nach dem Besamen  bis eine Woche vor dem voraussichtlichen Abferkeltermin mit Fress-Liegebuchten muss die </t>
    </r>
    <r>
      <rPr>
        <b/>
        <sz val="10"/>
        <color rgb="FF7030A0"/>
        <rFont val="Arial"/>
        <family val="2"/>
      </rPr>
      <t>Gangbreite</t>
    </r>
    <r>
      <rPr>
        <sz val="10"/>
        <color rgb="FF7030A0"/>
        <rFont val="Arial"/>
        <family val="2"/>
      </rPr>
      <t xml:space="preserve"> hinter den Fress-Liegebuchten mindestens 3,5 m betragen. Bei Umbauten und Bauten mit zusätzlichem Funktionsbereich (z. B. Auslauf, Liegefläche oder Arena), den mindestens die Hälfte der Sauen gleichzeitig nutzen können, muss die Gangbreite bei beidseitiger Anordnung der Buchten mindestens 2,5 m und bei einseitiger Anordnung mindestens 2 m betragen</t>
    </r>
  </si>
  <si>
    <r>
      <rPr>
        <b/>
        <sz val="10"/>
        <color rgb="FF7030A0"/>
        <rFont val="Arial"/>
        <family val="2"/>
      </rPr>
      <t>Komfortliegeflächen sind Temperatur regulierende Liegeflächen</t>
    </r>
    <r>
      <rPr>
        <sz val="10"/>
        <color rgb="FF7030A0"/>
        <rFont val="Arial"/>
        <family val="2"/>
      </rPr>
      <t xml:space="preserve">, wie z.B.                                                               - wärmegedämmter Estrich,
- Kunststoffböden,
- Gummimatten (auch perforiert)
- Betonspaltenboden mit Schlitzanteil bis max. 5 % </t>
    </r>
  </si>
  <si>
    <r>
      <rPr>
        <sz val="10"/>
        <color rgb="FF7030A0"/>
        <rFont val="Arial"/>
        <family val="2"/>
      </rPr>
      <t>In der Haltungseinrichtung</t>
    </r>
    <r>
      <rPr>
        <sz val="10"/>
        <color theme="1"/>
        <rFont val="Arial"/>
        <family val="2"/>
      </rPr>
      <t xml:space="preserve">  müssen in einer ausreichenden Anzahl Raufutter</t>
    </r>
    <r>
      <rPr>
        <sz val="10"/>
        <color rgb="FF7030A0"/>
        <rFont val="Arial"/>
        <family val="2"/>
      </rPr>
      <t>plätze</t>
    </r>
    <r>
      <rPr>
        <sz val="10"/>
        <color theme="1"/>
        <rFont val="Arial"/>
        <family val="2"/>
      </rPr>
      <t xml:space="preserve"> vorhanden sein, mittels derer die Dauer der Futteraufnahme bei den Tieren ausgedehnt und eine Beschäftigung induziert werden kann. </t>
    </r>
  </si>
  <si>
    <t>Anforderungen werden mit nachfolgenden technischen oder anderen Managementmaßnahmen erfüllt:</t>
  </si>
  <si>
    <r>
      <t xml:space="preserve">Für Jungsauen und Sauen müssen im Zeitraum nach dem </t>
    </r>
    <r>
      <rPr>
        <b/>
        <sz val="10"/>
        <color rgb="FF7030A0"/>
        <rFont val="Arial"/>
        <family val="2"/>
      </rPr>
      <t>Besamen</t>
    </r>
    <r>
      <rPr>
        <sz val="10"/>
        <color rgb="FF7030A0"/>
        <rFont val="Arial"/>
        <family val="2"/>
      </rPr>
      <t xml:space="preserve"> bis eine Woche vor dem voraussichtlichen Abferkeltermin die Buchten eine Struktur aufweisen, die die Trennung der Funktionsbereiche Ruhen, Koten, Fressen und Beschäftigung erlaubt.</t>
    </r>
  </si>
  <si>
    <r>
      <t xml:space="preserve">Jede Bucht muss </t>
    </r>
    <r>
      <rPr>
        <b/>
        <sz val="10"/>
        <color rgb="FF7030A0"/>
        <rFont val="Arial"/>
        <family val="2"/>
      </rPr>
      <t xml:space="preserve">mindestens zwei </t>
    </r>
    <r>
      <rPr>
        <sz val="10"/>
        <color rgb="FF7030A0"/>
        <rFont val="Arial"/>
        <family val="2"/>
      </rPr>
      <t xml:space="preserve">der nachstehenden Strukturelemente enthalten: </t>
    </r>
  </si>
  <si>
    <r>
      <rPr>
        <b/>
        <sz val="10"/>
        <color rgb="FF7030A0"/>
        <rFont val="Arial"/>
        <family val="2"/>
      </rPr>
      <t>Einzelhaltung</t>
    </r>
    <r>
      <rPr>
        <sz val="10"/>
        <color rgb="FF7030A0"/>
        <rFont val="Arial"/>
        <family val="2"/>
      </rPr>
      <t>: Die Abferkelbucht muss eine Bodenfläche von mind. 7 m² aufweisen.</t>
    </r>
  </si>
  <si>
    <t>(Variante 1) Wird der Gruppenbereich zusätzlich zu einzelnen Abferkelbuchten angeboten, muss jeder Sau mit Ferkeln im Gruppenbereich eine Bodenfläche von mindestens 6 m² zur Verfügung stehen und jede Seite des Gruppenbereichs mindestens 3,5 m lang sein. Die einzelnen Abferkelbuchten müssen während der gesamten Säugephase die Mindestvorgaben der TierSchNutztV (Bewegungsbucht oder freie Abferkelung) erfüllen</t>
  </si>
  <si>
    <t>(Variante 2) Werden Sauen und Ferkel nach Umstallung oder durch das Entfernen von Trennwänden in einer Gruppenbucht gehalten, in dem die eigentliche Abferkelbucht nicht mehr zur Verfügung steht, muss jeder Sau mit Ferkeln eine Bodenfläche von mindestens 7,5 m² zur Verfügung stehen und jede Seite des Gruppenbereichs mindestens 3,5 m lang sein.</t>
  </si>
  <si>
    <t>Die Anforderungen an die Abferkelbucht bei Einzelhaltung  werden erfüllt und stimmen mit dem Bauplan überein.</t>
  </si>
  <si>
    <r>
      <t xml:space="preserve">Gruppenhaltung </t>
    </r>
    <r>
      <rPr>
        <sz val="10"/>
        <color rgb="FF7030A0"/>
        <rFont val="Arial"/>
        <family val="2"/>
      </rPr>
      <t>mit</t>
    </r>
  </si>
  <si>
    <r>
      <t xml:space="preserve">Die Anforderungen an den Liegebereich für Zucht- und Jungsauen </t>
    </r>
    <r>
      <rPr>
        <sz val="10"/>
        <color rgb="FF7030A0"/>
        <rFont val="Arial"/>
        <family val="2"/>
      </rPr>
      <t>im Abferkelbereich</t>
    </r>
    <r>
      <rPr>
        <sz val="10"/>
        <color rgb="FF00B050"/>
        <rFont val="Arial"/>
        <family val="2"/>
      </rPr>
      <t xml:space="preserve"> </t>
    </r>
    <r>
      <rPr>
        <sz val="10"/>
        <color theme="1"/>
        <rFont val="Arial"/>
        <family val="2"/>
      </rPr>
      <t>werden erfüllt.</t>
    </r>
  </si>
  <si>
    <t>Legehennen sind gem. TierSchNutztV  legereife Hennen der Art ‚gallus gallus‘  die zur Erzeugung von Eiern, die nicht für Vermehrungszwecke gedacht sind, gehalten werden.
Falls Investitionen sowohl für die Freilandhaltung als auch die Bodenhaltung durchgeführt werden, sind zwei getrennte Anlagen zu verwenden.</t>
  </si>
  <si>
    <r>
      <t xml:space="preserve">Der Kaltscharrraum muss mindestens einem Drittel der nutzbaren Stallgrundfläche entsprechen und mit geeigneter manipulierbarer Einstreu sowie ausreichend bemessenen und gleichmäßig verteilten Staub- </t>
    </r>
    <r>
      <rPr>
        <sz val="10"/>
        <color rgb="FF7030A0"/>
        <rFont val="Arial"/>
        <family val="2"/>
      </rPr>
      <t>oder</t>
    </r>
    <r>
      <rPr>
        <sz val="10"/>
        <color theme="1"/>
        <rFont val="Arial"/>
        <family val="2"/>
      </rPr>
      <t xml:space="preserve"> Sandbädern ausgestattet sein.</t>
    </r>
  </si>
  <si>
    <r>
      <t xml:space="preserve">Der Stall muss mindestens die </t>
    </r>
    <r>
      <rPr>
        <sz val="10"/>
        <color rgb="FF7030A0"/>
        <rFont val="Arial"/>
        <family val="2"/>
      </rPr>
      <t>Grundanforderungen an die Versorgungseinrichtungen</t>
    </r>
    <r>
      <rPr>
        <sz val="10"/>
        <color theme="1"/>
        <rFont val="Arial"/>
        <family val="2"/>
      </rPr>
      <t xml:space="preserve"> der bundeseinheitlichen Eckwerte für eine freiwillige Vereinbarung zur Haltung von Mastputen </t>
    </r>
    <r>
      <rPr>
        <sz val="10"/>
        <rFont val="Arial"/>
        <family val="2"/>
      </rPr>
      <t>(</t>
    </r>
    <r>
      <rPr>
        <sz val="10"/>
        <color rgb="FF7030A0"/>
        <rFont val="Arial"/>
        <family val="2"/>
      </rPr>
      <t>Stand</t>
    </r>
    <r>
      <rPr>
        <sz val="10"/>
        <color theme="1"/>
        <rFont val="Arial"/>
        <family val="2"/>
      </rPr>
      <t xml:space="preserve"> März 2013¹),</t>
    </r>
    <r>
      <rPr>
        <sz val="10"/>
        <color rgb="FFFF0000"/>
        <rFont val="Arial"/>
        <family val="2"/>
      </rPr>
      <t xml:space="preserve"> </t>
    </r>
    <r>
      <rPr>
        <sz val="10"/>
        <color rgb="FF7030A0"/>
        <rFont val="Arial"/>
        <family val="2"/>
      </rPr>
      <t>erfüllen.</t>
    </r>
  </si>
  <si>
    <r>
      <t xml:space="preserve">Als </t>
    </r>
    <r>
      <rPr>
        <b/>
        <sz val="10"/>
        <color theme="1"/>
        <rFont val="Arial"/>
        <family val="2"/>
      </rPr>
      <t xml:space="preserve">tageslichtdurchlässige Flächen </t>
    </r>
    <r>
      <rPr>
        <sz val="10"/>
        <color theme="1"/>
        <rFont val="Arial"/>
        <family val="2"/>
      </rPr>
      <t xml:space="preserve">gelten die im Tierbereich bauseitigen Wand- und Deckenöffnungen, insbesondere: gänzlich offene Flächen, Fenster, Lichtplatten, Spaceboard und Windschutznetze / Curtains (bei Spaceboard und Windschutznetzen / Curtains die gesamte damit ausgestaltete Fläche).                                                                                                                                                               Als </t>
    </r>
    <r>
      <rPr>
        <b/>
        <sz val="10"/>
        <color theme="1"/>
        <rFont val="Arial"/>
        <family val="2"/>
      </rPr>
      <t>Stallgrundfläche/ nutzbare Stallfläche</t>
    </r>
    <r>
      <rPr>
        <sz val="10"/>
        <color theme="1"/>
        <rFont val="Arial"/>
        <family val="2"/>
      </rPr>
      <t xml:space="preserve"> werden die von den Tieren frei wählbar zu benutzenden Lauf- und Liegeflächen in überdachten Bereichen angenommen. Davon ausgenommen sind Melkstände und Ausläufe.</t>
    </r>
  </si>
  <si>
    <r>
      <t xml:space="preserve">Zu den </t>
    </r>
    <r>
      <rPr>
        <b/>
        <sz val="10"/>
        <color theme="1"/>
        <rFont val="Arial"/>
        <family val="2"/>
      </rPr>
      <t xml:space="preserve">tageslichtdurchlässigen Fläche </t>
    </r>
    <r>
      <rPr>
        <sz val="10"/>
        <color theme="1"/>
        <rFont val="Arial"/>
        <family val="2"/>
      </rPr>
      <t xml:space="preserve"> zählen die im Tierbereich bauseitigen Wand- und Deckenöffnungen, insbesondere: gänzlich offene Flächen, Fenster, Lichtplatten, Spaceboard und Windschutznetze/Curtains (bei Spaceboard und Windschutznetzen/Curtains die gesamte damit ausgestaltete Fläche).                                                                 Als </t>
    </r>
    <r>
      <rPr>
        <b/>
        <sz val="10"/>
        <color theme="1"/>
        <rFont val="Arial"/>
        <family val="2"/>
      </rPr>
      <t xml:space="preserve">Stallgrundfläche </t>
    </r>
    <r>
      <rPr>
        <sz val="10"/>
        <color theme="1"/>
        <rFont val="Arial"/>
        <family val="2"/>
      </rPr>
      <t>werden die von den Tieren zu benutzenden Lauf- und Ruheflächen in überdachten Bereichen angenommen.</t>
    </r>
  </si>
  <si>
    <t>Bei der zur Förderung beantragten Investition sind - neben den gesetzlichen Anforderungen der Tierschutznutztierhaltungsverordnung (TierSchNutztV)  - alle darüberhinausgehenden baulichen und technischen Anforderungen gemäß Anlage 1 zur Richtlinie Investitionsförderung landwirtschaftlicher Unternehmen 2023 (ILU 2023) zu erfüllen. 
Sie bestätigen im Antragsformular, dass diese Angaben vollständig sowie sachlich und rechnerisch richtig sind und mit den zum Förderantrag gehörenden Bauunterlagen (wie Bauplan/Bauskizze, Baubeschreibung etc.) übereinstimmen. 
Die maßgebenden Flächen sind in den Bauunterlagen klar ersichtlich auszuweisen oder zusätzlich als spezielle Berechnung beizufügen.</t>
  </si>
  <si>
    <t>Der Stall muss, gemessen am Gesamtbestand aller Milchkühe, für mindestens ein Drittel der Milchkühe einen Auslauf von mindestens 5,40 m² je Milchkuh vorhalten.</t>
  </si>
  <si>
    <t>Weiteres geeignetes organisches Beschäftigungsmaterial sind Sägemehl, Presslinge, Weichholz und eine Mischung daraus. Beim Härtegrad der angebotenen Materialien ist das Alter der Tiere zu berücksichtigen. Das Beschäftigungsmaterial ist möglichst bodennah anzubieten, um dem Wühlbedürfnis entgegen zu kommen.</t>
  </si>
  <si>
    <t>Gangbreite 3,50 m</t>
  </si>
  <si>
    <t>Gangbreite 2,50 m</t>
  </si>
  <si>
    <t>&lt;=70 kg LM</t>
  </si>
  <si>
    <t>gem. Bauplanung (m² betoniert / asphaltiert)</t>
  </si>
  <si>
    <t xml:space="preserve">Ein Kaltscharrraum kann auf die nutzbare Stallfläche angerechnet werden, sofern er immer frei zugänglich 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</si>
</sst>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9" x14ac:knownFonts="1">
    <font>
      <sz val="12"/>
      <color theme="1"/>
      <name val="Arial"/>
      <family val="2"/>
    </font>
    <font>
      <sz val="10"/>
      <color theme="1"/>
      <name val="Arial"/>
      <family val="2"/>
    </font>
    <font>
      <sz val="10"/>
      <color theme="1"/>
      <name val="Arial"/>
      <family val="2"/>
    </font>
    <font>
      <b/>
      <sz val="10"/>
      <color theme="1"/>
      <name val="Arial"/>
      <family val="2"/>
    </font>
    <font>
      <b/>
      <u/>
      <sz val="10"/>
      <color theme="1"/>
      <name val="Arial"/>
      <family val="2"/>
    </font>
    <font>
      <b/>
      <sz val="12"/>
      <color theme="1"/>
      <name val="Arial"/>
      <family val="2"/>
    </font>
    <font>
      <u/>
      <sz val="11"/>
      <color theme="1"/>
      <name val="Arial"/>
      <family val="2"/>
    </font>
    <font>
      <u/>
      <sz val="10"/>
      <color theme="1"/>
      <name val="Arial"/>
      <family val="2"/>
    </font>
    <font>
      <sz val="8"/>
      <color theme="1"/>
      <name val="Arial"/>
      <family val="2"/>
    </font>
    <font>
      <b/>
      <u/>
      <sz val="12"/>
      <color theme="1"/>
      <name val="Arial"/>
      <family val="2"/>
    </font>
    <font>
      <sz val="10"/>
      <color theme="1"/>
      <name val="Symbol"/>
      <family val="1"/>
      <charset val="2"/>
    </font>
    <font>
      <sz val="10"/>
      <color theme="1"/>
      <name val="Times New Roman"/>
      <family val="1"/>
    </font>
    <font>
      <sz val="10"/>
      <color rgb="FF0070C0"/>
      <name val="Arial"/>
      <family val="2"/>
    </font>
    <font>
      <b/>
      <sz val="10"/>
      <name val="Arial"/>
      <family val="2"/>
    </font>
    <font>
      <sz val="11"/>
      <color theme="1"/>
      <name val="Arial"/>
      <family val="2"/>
    </font>
    <font>
      <vertAlign val="superscript"/>
      <sz val="10"/>
      <color theme="1"/>
      <name val="Arial"/>
      <family val="2"/>
    </font>
    <font>
      <sz val="10"/>
      <name val="Arial"/>
      <family val="2"/>
    </font>
    <font>
      <sz val="9"/>
      <name val="Arial"/>
      <family val="2"/>
    </font>
    <font>
      <sz val="9"/>
      <color rgb="FF0070C0"/>
      <name val="Arial"/>
      <family val="2"/>
    </font>
    <font>
      <b/>
      <sz val="10"/>
      <color rgb="FF0070C0"/>
      <name val="Arial"/>
      <family val="2"/>
    </font>
    <font>
      <b/>
      <i/>
      <sz val="10"/>
      <color theme="1"/>
      <name val="Arial"/>
      <family val="2"/>
    </font>
    <font>
      <sz val="12"/>
      <color rgb="FFFF0000"/>
      <name val="Arial"/>
      <family val="2"/>
    </font>
    <font>
      <b/>
      <sz val="16"/>
      <name val="Arial"/>
      <family val="2"/>
    </font>
    <font>
      <b/>
      <sz val="12"/>
      <name val="Arial"/>
      <family val="2"/>
    </font>
    <font>
      <b/>
      <sz val="12"/>
      <color rgb="FFFF0000"/>
      <name val="Arial"/>
      <family val="2"/>
    </font>
    <font>
      <b/>
      <sz val="12"/>
      <color rgb="FF00B050"/>
      <name val="Arial"/>
      <family val="2"/>
    </font>
    <font>
      <sz val="12"/>
      <name val="Arial"/>
      <family val="2"/>
    </font>
    <font>
      <sz val="12"/>
      <color rgb="FF00B050"/>
      <name val="Arial"/>
      <family val="2"/>
    </font>
    <font>
      <i/>
      <sz val="12"/>
      <color indexed="17"/>
      <name val="Arial"/>
      <family val="2"/>
    </font>
    <font>
      <sz val="12"/>
      <color indexed="17"/>
      <name val="Arial"/>
      <family val="2"/>
    </font>
    <font>
      <sz val="9"/>
      <color theme="1"/>
      <name val="Arial"/>
      <family val="2"/>
    </font>
    <font>
      <sz val="10"/>
      <color rgb="FFFF0000"/>
      <name val="Arial"/>
      <family val="2"/>
    </font>
    <font>
      <b/>
      <sz val="9"/>
      <color theme="1"/>
      <name val="Arial"/>
      <family val="2"/>
    </font>
    <font>
      <i/>
      <sz val="9"/>
      <color theme="1"/>
      <name val="Arial"/>
      <family val="2"/>
    </font>
    <font>
      <vertAlign val="superscript"/>
      <sz val="8"/>
      <color theme="1"/>
      <name val="Arial"/>
      <family val="2"/>
    </font>
    <font>
      <vertAlign val="superscript"/>
      <sz val="10"/>
      <color theme="1"/>
      <name val="Times New Roman"/>
      <family val="1"/>
    </font>
    <font>
      <b/>
      <sz val="8"/>
      <color theme="1"/>
      <name val="Arial"/>
      <family val="2"/>
    </font>
    <font>
      <sz val="10"/>
      <color theme="9" tint="-0.249977111117893"/>
      <name val="Arial"/>
      <family val="2"/>
    </font>
    <font>
      <sz val="8"/>
      <color theme="9" tint="-0.249977111117893"/>
      <name val="Arial"/>
      <family val="2"/>
    </font>
    <font>
      <u/>
      <sz val="12"/>
      <color theme="10"/>
      <name val="Arial"/>
      <family val="2"/>
    </font>
    <font>
      <sz val="8"/>
      <color rgb="FF0070C0"/>
      <name val="Arial"/>
      <family val="2"/>
    </font>
    <font>
      <b/>
      <u/>
      <sz val="11"/>
      <color theme="1"/>
      <name val="Arial"/>
      <family val="2"/>
    </font>
    <font>
      <sz val="9"/>
      <color theme="9" tint="-0.249977111117893"/>
      <name val="Arial"/>
      <family val="2"/>
    </font>
    <font>
      <vertAlign val="superscript"/>
      <sz val="12"/>
      <color rgb="FF0070C0"/>
      <name val="Arial"/>
      <family val="2"/>
    </font>
    <font>
      <sz val="10"/>
      <color theme="1"/>
      <name val="Wingdings"/>
      <charset val="2"/>
    </font>
    <font>
      <b/>
      <sz val="10"/>
      <color rgb="FF000000"/>
      <name val="Arial"/>
      <family val="2"/>
    </font>
    <font>
      <sz val="10"/>
      <color rgb="FF000000"/>
      <name val="Arial"/>
      <family val="2"/>
    </font>
    <font>
      <sz val="9"/>
      <color rgb="FF000000"/>
      <name val="Arial"/>
      <family val="2"/>
    </font>
    <font>
      <u/>
      <sz val="8"/>
      <color theme="10"/>
      <name val="Arial"/>
      <family val="2"/>
    </font>
    <font>
      <vertAlign val="superscript"/>
      <sz val="8"/>
      <color theme="9" tint="-0.249977111117893"/>
      <name val="Arial"/>
      <family val="2"/>
    </font>
    <font>
      <vertAlign val="superscript"/>
      <sz val="10"/>
      <color theme="9" tint="-0.249977111117893"/>
      <name val="Arial"/>
      <family val="2"/>
    </font>
    <font>
      <b/>
      <sz val="10"/>
      <color rgb="FF7030A0"/>
      <name val="Arial"/>
      <family val="2"/>
    </font>
    <font>
      <sz val="10"/>
      <color theme="5"/>
      <name val="Arial"/>
      <family val="2"/>
    </font>
    <font>
      <sz val="10"/>
      <color rgb="FF7030A0"/>
      <name val="Arial"/>
      <family val="2"/>
    </font>
    <font>
      <b/>
      <sz val="8"/>
      <color rgb="FF7030A0"/>
      <name val="Arial"/>
      <family val="2"/>
    </font>
    <font>
      <b/>
      <sz val="9"/>
      <color rgb="FF7030A0"/>
      <name val="Arial"/>
      <family val="2"/>
    </font>
    <font>
      <sz val="9"/>
      <color rgb="FF7030A0"/>
      <name val="Arial"/>
      <family val="2"/>
    </font>
    <font>
      <b/>
      <u/>
      <sz val="10"/>
      <color rgb="FF7030A0"/>
      <name val="Arial"/>
      <family val="2"/>
    </font>
    <font>
      <sz val="10"/>
      <color rgb="FF002060"/>
      <name val="Arial"/>
      <family val="2"/>
    </font>
    <font>
      <i/>
      <sz val="8"/>
      <color theme="1"/>
      <name val="Arial"/>
      <family val="2"/>
    </font>
    <font>
      <b/>
      <sz val="9"/>
      <name val="Arial"/>
      <family val="2"/>
    </font>
    <font>
      <sz val="8"/>
      <color rgb="FF7030A0"/>
      <name val="Arial"/>
      <family val="2"/>
    </font>
    <font>
      <b/>
      <sz val="14"/>
      <color theme="1"/>
      <name val="Arial"/>
      <family val="2"/>
    </font>
    <font>
      <sz val="12"/>
      <color rgb="FF7030A0"/>
      <name val="Arial"/>
      <family val="2"/>
    </font>
    <font>
      <sz val="10"/>
      <color rgb="FF00B050"/>
      <name val="Arial"/>
      <family val="2"/>
    </font>
    <font>
      <b/>
      <sz val="10"/>
      <color rgb="FF00B050"/>
      <name val="Arial"/>
      <family val="2"/>
    </font>
    <font>
      <sz val="8"/>
      <color rgb="FF00B050"/>
      <name val="Arial"/>
      <family val="2"/>
    </font>
    <font>
      <sz val="9"/>
      <color rgb="FF00B050"/>
      <name val="Arial"/>
      <family val="2"/>
    </font>
    <font>
      <i/>
      <sz val="10"/>
      <color theme="1"/>
      <name val="Arial"/>
      <family val="2"/>
    </font>
    <font>
      <i/>
      <sz val="10"/>
      <color theme="9" tint="-0.249977111117893"/>
      <name val="Arial"/>
      <family val="2"/>
    </font>
    <font>
      <i/>
      <sz val="10"/>
      <color rgb="FF00B050"/>
      <name val="Arial"/>
      <family val="2"/>
    </font>
    <font>
      <b/>
      <sz val="12"/>
      <color theme="8" tint="-0.249977111117893"/>
      <name val="Arial"/>
      <family val="2"/>
    </font>
    <font>
      <b/>
      <sz val="12"/>
      <color rgb="FF7030A0"/>
      <name val="Arial"/>
      <family val="2"/>
    </font>
    <font>
      <i/>
      <sz val="9"/>
      <color rgb="FF7030A0"/>
      <name val="Arial"/>
      <family val="2"/>
    </font>
    <font>
      <i/>
      <vertAlign val="superscript"/>
      <sz val="14"/>
      <color rgb="FF7030A0"/>
      <name val="Arial"/>
      <family val="2"/>
    </font>
    <font>
      <i/>
      <sz val="10"/>
      <color rgb="FF7030A0"/>
      <name val="Arial"/>
      <family val="2"/>
    </font>
    <font>
      <vertAlign val="superscript"/>
      <sz val="10"/>
      <color rgb="FF7030A0"/>
      <name val="Arial"/>
      <family val="2"/>
    </font>
    <font>
      <u/>
      <sz val="11"/>
      <color rgb="FF7030A0"/>
      <name val="Arial"/>
      <family val="2"/>
    </font>
    <font>
      <sz val="10"/>
      <color rgb="FF7030A0"/>
      <name val="Times New Roman"/>
      <family val="1"/>
    </font>
  </fonts>
  <fills count="11">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99"/>
        <bgColor indexed="64"/>
      </patternFill>
    </fill>
    <fill>
      <patternFill patternType="lightUp"/>
    </fill>
    <fill>
      <patternFill patternType="solid">
        <fgColor theme="7" tint="0.79998168889431442"/>
        <bgColor indexed="64"/>
      </patternFill>
    </fill>
    <fill>
      <patternFill patternType="solid">
        <fgColor theme="0" tint="-0.14999847407452621"/>
        <bgColor indexed="64"/>
      </patternFill>
    </fill>
    <fill>
      <patternFill patternType="solid">
        <fgColor rgb="FFD5F6D2"/>
        <bgColor indexed="64"/>
      </patternFill>
    </fill>
    <fill>
      <patternFill patternType="solid">
        <fgColor theme="2" tint="-9.9978637043366805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theme="0" tint="-0.14999847407452621"/>
      </bottom>
      <diagonal/>
    </border>
    <border>
      <left/>
      <right style="thin">
        <color indexed="64"/>
      </right>
      <top/>
      <bottom style="thin">
        <color theme="0" tint="-0.14999847407452621"/>
      </bottom>
      <diagonal/>
    </border>
    <border>
      <left style="thin">
        <color indexed="64"/>
      </left>
      <right/>
      <top style="thin">
        <color theme="0" tint="-0.14999847407452621"/>
      </top>
      <bottom/>
      <diagonal/>
    </border>
    <border>
      <left/>
      <right style="thin">
        <color indexed="64"/>
      </right>
      <top style="thin">
        <color theme="0" tint="-0.14999847407452621"/>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39" fillId="0" borderId="0" applyNumberFormat="0" applyFill="0" applyBorder="0" applyAlignment="0" applyProtection="0"/>
  </cellStyleXfs>
  <cellXfs count="2136">
    <xf numFmtId="0" fontId="0" fillId="0" borderId="0" xfId="0"/>
    <xf numFmtId="0" fontId="2" fillId="0" borderId="0" xfId="0" applyFont="1"/>
    <xf numFmtId="0" fontId="3" fillId="2" borderId="1" xfId="0" applyFont="1" applyFill="1" applyBorder="1" applyAlignment="1">
      <alignment vertical="top"/>
    </xf>
    <xf numFmtId="0" fontId="2" fillId="0" borderId="0" xfId="0" applyFont="1" applyAlignment="1">
      <alignment vertical="top"/>
    </xf>
    <xf numFmtId="0" fontId="3" fillId="2" borderId="2" xfId="0" applyFont="1" applyFill="1" applyBorder="1" applyAlignment="1">
      <alignment vertical="top"/>
    </xf>
    <xf numFmtId="0" fontId="2" fillId="2" borderId="4" xfId="0"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0" fontId="2" fillId="2" borderId="6" xfId="0" applyFont="1" applyFill="1" applyBorder="1"/>
    <xf numFmtId="0" fontId="2" fillId="2" borderId="5" xfId="0" applyFont="1" applyFill="1" applyBorder="1"/>
    <xf numFmtId="0" fontId="2" fillId="2" borderId="0" xfId="0" applyFont="1" applyFill="1" applyBorder="1"/>
    <xf numFmtId="0" fontId="2" fillId="2" borderId="10" xfId="0" applyFont="1" applyFill="1" applyBorder="1"/>
    <xf numFmtId="0" fontId="2" fillId="2" borderId="11" xfId="0" applyFont="1" applyFill="1" applyBorder="1"/>
    <xf numFmtId="0" fontId="2" fillId="2" borderId="12" xfId="0" applyFont="1" applyFill="1" applyBorder="1"/>
    <xf numFmtId="0" fontId="2" fillId="4" borderId="6" xfId="0" applyFont="1" applyFill="1" applyBorder="1"/>
    <xf numFmtId="0" fontId="2" fillId="4" borderId="0" xfId="0" applyFont="1" applyFill="1" applyBorder="1" applyAlignment="1">
      <alignment vertical="top"/>
    </xf>
    <xf numFmtId="0" fontId="2" fillId="4" borderId="0" xfId="0" applyFont="1" applyFill="1" applyBorder="1" applyAlignment="1">
      <alignment vertical="center"/>
    </xf>
    <xf numFmtId="0" fontId="2" fillId="4" borderId="2" xfId="0" applyFont="1" applyFill="1" applyBorder="1" applyAlignment="1">
      <alignment vertical="top"/>
    </xf>
    <xf numFmtId="0" fontId="2" fillId="4" borderId="3" xfId="0" applyFont="1" applyFill="1" applyBorder="1" applyAlignment="1">
      <alignment vertical="top"/>
    </xf>
    <xf numFmtId="0" fontId="2" fillId="4" borderId="4" xfId="0" applyFont="1" applyFill="1" applyBorder="1" applyAlignment="1">
      <alignment vertical="top"/>
    </xf>
    <xf numFmtId="0" fontId="2" fillId="4" borderId="5" xfId="0" applyFont="1" applyFill="1" applyBorder="1"/>
    <xf numFmtId="0" fontId="2" fillId="4" borderId="0" xfId="0" applyFont="1" applyFill="1" applyBorder="1"/>
    <xf numFmtId="0" fontId="2" fillId="4" borderId="10" xfId="0" applyFont="1" applyFill="1" applyBorder="1"/>
    <xf numFmtId="0" fontId="2" fillId="4" borderId="11" xfId="0" applyFont="1" applyFill="1" applyBorder="1"/>
    <xf numFmtId="0" fontId="2" fillId="4" borderId="12" xfId="0" applyFont="1" applyFill="1" applyBorder="1"/>
    <xf numFmtId="0" fontId="6" fillId="2" borderId="3" xfId="0" applyFont="1" applyFill="1" applyBorder="1" applyAlignment="1">
      <alignment vertical="top"/>
    </xf>
    <xf numFmtId="0" fontId="7" fillId="2" borderId="2" xfId="0" applyFont="1" applyFill="1" applyBorder="1" applyAlignment="1">
      <alignment vertical="center"/>
    </xf>
    <xf numFmtId="0" fontId="6" fillId="2" borderId="4" xfId="0" applyFont="1" applyFill="1" applyBorder="1" applyAlignment="1">
      <alignment vertical="top"/>
    </xf>
    <xf numFmtId="0" fontId="6" fillId="2" borderId="5" xfId="0" applyFont="1" applyFill="1" applyBorder="1" applyAlignment="1">
      <alignment vertical="top"/>
    </xf>
    <xf numFmtId="0" fontId="6" fillId="2" borderId="0" xfId="0" applyFont="1" applyFill="1" applyBorder="1" applyAlignment="1">
      <alignment vertical="top"/>
    </xf>
    <xf numFmtId="0" fontId="6" fillId="2" borderId="6" xfId="0" applyFont="1" applyFill="1" applyBorder="1" applyAlignment="1">
      <alignment vertical="top"/>
    </xf>
    <xf numFmtId="0" fontId="3" fillId="2" borderId="5" xfId="0" applyFont="1" applyFill="1" applyBorder="1" applyAlignment="1">
      <alignment vertical="center"/>
    </xf>
    <xf numFmtId="0" fontId="10" fillId="2" borderId="5" xfId="0" applyFont="1" applyFill="1" applyBorder="1" applyAlignment="1">
      <alignment horizontal="left" vertical="center" indent="3"/>
    </xf>
    <xf numFmtId="0" fontId="2" fillId="4" borderId="2" xfId="0" applyFont="1" applyFill="1" applyBorder="1"/>
    <xf numFmtId="49" fontId="2" fillId="4" borderId="5" xfId="0" applyNumberFormat="1" applyFont="1" applyFill="1" applyBorder="1"/>
    <xf numFmtId="0" fontId="2" fillId="4" borderId="3" xfId="0" applyFont="1" applyFill="1" applyBorder="1"/>
    <xf numFmtId="0" fontId="2" fillId="4" borderId="4" xfId="0" applyFont="1" applyFill="1" applyBorder="1"/>
    <xf numFmtId="0" fontId="7" fillId="4" borderId="5" xfId="0" applyFont="1" applyFill="1" applyBorder="1" applyAlignment="1">
      <alignment vertical="center"/>
    </xf>
    <xf numFmtId="0" fontId="2" fillId="4" borderId="0" xfId="0" applyFont="1" applyFill="1" applyBorder="1" applyAlignment="1"/>
    <xf numFmtId="0" fontId="3" fillId="3" borderId="11" xfId="0" applyFont="1" applyFill="1" applyBorder="1" applyAlignment="1">
      <alignment horizontal="left" vertical="top" wrapText="1"/>
    </xf>
    <xf numFmtId="0" fontId="2" fillId="2" borderId="5" xfId="0" applyFont="1" applyFill="1" applyBorder="1" applyAlignment="1">
      <alignment horizontal="left" vertical="center" indent="1"/>
    </xf>
    <xf numFmtId="0" fontId="2" fillId="2" borderId="6" xfId="0" applyFont="1" applyFill="1" applyBorder="1" applyAlignment="1">
      <alignment horizontal="right" vertical="center"/>
    </xf>
    <xf numFmtId="0" fontId="2" fillId="4" borderId="0" xfId="0" applyFont="1" applyFill="1" applyBorder="1" applyAlignment="1">
      <alignment horizontal="center" vertical="center"/>
    </xf>
    <xf numFmtId="0" fontId="2" fillId="4" borderId="2" xfId="0" applyFont="1" applyFill="1" applyBorder="1" applyAlignment="1">
      <alignment vertical="center"/>
    </xf>
    <xf numFmtId="0" fontId="2" fillId="4" borderId="6" xfId="0" applyFont="1" applyFill="1" applyBorder="1" applyAlignment="1">
      <alignment vertical="top"/>
    </xf>
    <xf numFmtId="0" fontId="2" fillId="4" borderId="5" xfId="0" applyFont="1" applyFill="1" applyBorder="1" applyAlignment="1">
      <alignment vertical="top"/>
    </xf>
    <xf numFmtId="0" fontId="3" fillId="4" borderId="0" xfId="0" applyFont="1" applyFill="1" applyBorder="1"/>
    <xf numFmtId="0" fontId="3" fillId="4" borderId="0" xfId="0" applyFont="1" applyFill="1" applyBorder="1" applyAlignment="1">
      <alignment vertical="center"/>
    </xf>
    <xf numFmtId="3" fontId="3" fillId="4" borderId="0" xfId="0" applyNumberFormat="1" applyFont="1" applyFill="1" applyBorder="1"/>
    <xf numFmtId="4" fontId="3" fillId="4" borderId="0" xfId="0" applyNumberFormat="1" applyFont="1" applyFill="1" applyBorder="1"/>
    <xf numFmtId="0" fontId="13" fillId="4" borderId="0" xfId="0" applyFont="1" applyFill="1" applyBorder="1"/>
    <xf numFmtId="4" fontId="2" fillId="4" borderId="5" xfId="0" applyNumberFormat="1" applyFont="1" applyFill="1" applyBorder="1"/>
    <xf numFmtId="4" fontId="3" fillId="4" borderId="5" xfId="0" applyNumberFormat="1" applyFont="1" applyFill="1" applyBorder="1"/>
    <xf numFmtId="4" fontId="16" fillId="4" borderId="0" xfId="0" applyNumberFormat="1" applyFont="1" applyFill="1" applyBorder="1" applyAlignment="1">
      <alignment horizontal="center" vertical="center"/>
    </xf>
    <xf numFmtId="0" fontId="2" fillId="4" borderId="5" xfId="0" applyFont="1" applyFill="1" applyBorder="1" applyAlignment="1">
      <alignment horizontal="right"/>
    </xf>
    <xf numFmtId="2" fontId="2" fillId="4" borderId="5" xfId="0" applyNumberFormat="1" applyFont="1" applyFill="1" applyBorder="1" applyAlignment="1">
      <alignment horizontal="right"/>
    </xf>
    <xf numFmtId="0" fontId="4" fillId="2" borderId="5"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7" fillId="4" borderId="0" xfId="0" applyFont="1" applyFill="1" applyBorder="1"/>
    <xf numFmtId="0" fontId="2" fillId="2" borderId="2" xfId="0" applyFont="1" applyFill="1" applyBorder="1" applyAlignment="1">
      <alignment vertical="center"/>
    </xf>
    <xf numFmtId="0" fontId="2" fillId="2" borderId="3" xfId="0" applyFont="1" applyFill="1" applyBorder="1"/>
    <xf numFmtId="0" fontId="2" fillId="2" borderId="4" xfId="0" applyFont="1" applyFill="1" applyBorder="1"/>
    <xf numFmtId="0" fontId="2" fillId="2" borderId="0" xfId="0" applyFont="1" applyFill="1" applyBorder="1" applyAlignment="1">
      <alignment vertical="top"/>
    </xf>
    <xf numFmtId="0" fontId="2" fillId="2" borderId="6" xfId="0" applyFont="1" applyFill="1" applyBorder="1" applyAlignment="1">
      <alignment vertical="top"/>
    </xf>
    <xf numFmtId="0" fontId="8" fillId="2" borderId="0" xfId="0" applyFont="1" applyFill="1" applyBorder="1" applyAlignment="1">
      <alignment vertical="top"/>
    </xf>
    <xf numFmtId="0" fontId="2" fillId="2" borderId="6" xfId="0" applyFont="1" applyFill="1" applyBorder="1" applyAlignment="1">
      <alignment horizontal="left" vertical="center" indent="1"/>
    </xf>
    <xf numFmtId="0" fontId="8" fillId="2" borderId="0" xfId="0" applyFont="1" applyFill="1" applyBorder="1" applyAlignment="1">
      <alignment vertical="center"/>
    </xf>
    <xf numFmtId="0" fontId="2" fillId="4" borderId="5" xfId="0" applyFont="1" applyFill="1" applyBorder="1" applyAlignment="1">
      <alignment horizontal="center" vertical="center"/>
    </xf>
    <xf numFmtId="49" fontId="2" fillId="2" borderId="5" xfId="0" applyNumberFormat="1" applyFont="1" applyFill="1" applyBorder="1" applyAlignment="1">
      <alignment horizontal="right" vertical="top" wrapText="1"/>
    </xf>
    <xf numFmtId="49" fontId="2" fillId="2" borderId="5" xfId="0" applyNumberFormat="1" applyFont="1" applyFill="1" applyBorder="1" applyAlignment="1">
      <alignment vertical="top" wrapText="1"/>
    </xf>
    <xf numFmtId="0" fontId="3" fillId="2" borderId="0" xfId="0" applyFont="1" applyFill="1" applyBorder="1" applyAlignment="1">
      <alignment vertical="center"/>
    </xf>
    <xf numFmtId="0" fontId="2" fillId="2" borderId="0" xfId="0" applyFont="1" applyFill="1" applyBorder="1" applyAlignment="1">
      <alignment horizontal="right"/>
    </xf>
    <xf numFmtId="0" fontId="10" fillId="2" borderId="6" xfId="0" applyFont="1" applyFill="1" applyBorder="1" applyAlignment="1">
      <alignment horizontal="right"/>
    </xf>
    <xf numFmtId="0" fontId="3" fillId="4" borderId="0" xfId="0" applyFont="1" applyFill="1"/>
    <xf numFmtId="0" fontId="2" fillId="4" borderId="0" xfId="0" applyFont="1" applyFill="1"/>
    <xf numFmtId="0" fontId="2" fillId="4" borderId="0" xfId="0" applyFont="1" applyFill="1" applyBorder="1" applyAlignment="1">
      <alignment horizontal="center"/>
    </xf>
    <xf numFmtId="0" fontId="2" fillId="2" borderId="2" xfId="0" applyFont="1" applyFill="1" applyBorder="1"/>
    <xf numFmtId="0" fontId="3" fillId="4" borderId="2" xfId="0" applyFont="1" applyFill="1" applyBorder="1" applyAlignment="1">
      <alignment vertical="center"/>
    </xf>
    <xf numFmtId="0" fontId="17" fillId="4" borderId="5" xfId="0" applyFont="1" applyFill="1" applyBorder="1" applyAlignment="1">
      <alignment horizontal="right"/>
    </xf>
    <xf numFmtId="0" fontId="17" fillId="4" borderId="0" xfId="0" applyFont="1" applyFill="1" applyBorder="1"/>
    <xf numFmtId="0" fontId="16" fillId="4" borderId="0" xfId="0" applyFont="1" applyFill="1" applyBorder="1" applyAlignment="1">
      <alignment horizontal="center"/>
    </xf>
    <xf numFmtId="0" fontId="16" fillId="4" borderId="6" xfId="0" applyFont="1" applyFill="1" applyBorder="1"/>
    <xf numFmtId="0" fontId="16" fillId="4" borderId="5" xfId="0" applyFont="1" applyFill="1" applyBorder="1" applyAlignment="1">
      <alignment horizontal="center" vertical="center"/>
    </xf>
    <xf numFmtId="4" fontId="16" fillId="4" borderId="6" xfId="0" applyNumberFormat="1" applyFont="1" applyFill="1" applyBorder="1" applyAlignment="1">
      <alignment horizontal="left"/>
    </xf>
    <xf numFmtId="0" fontId="16" fillId="4" borderId="5" xfId="0" applyFont="1" applyFill="1" applyBorder="1"/>
    <xf numFmtId="0" fontId="16" fillId="4" borderId="0" xfId="0" applyFont="1" applyFill="1" applyBorder="1"/>
    <xf numFmtId="0" fontId="16" fillId="4" borderId="10" xfId="0" applyFont="1" applyFill="1" applyBorder="1"/>
    <xf numFmtId="0" fontId="16" fillId="4" borderId="11" xfId="0" applyFont="1" applyFill="1" applyBorder="1"/>
    <xf numFmtId="0" fontId="16" fillId="4" borderId="12" xfId="0" applyFont="1" applyFill="1" applyBorder="1"/>
    <xf numFmtId="0" fontId="2" fillId="2" borderId="5" xfId="0" applyFont="1" applyFill="1" applyBorder="1" applyAlignment="1">
      <alignment vertical="top"/>
    </xf>
    <xf numFmtId="0" fontId="2" fillId="2" borderId="5" xfId="0" applyFont="1" applyFill="1" applyBorder="1" applyAlignment="1">
      <alignment vertical="top" wrapText="1"/>
    </xf>
    <xf numFmtId="0" fontId="2" fillId="2" borderId="0" xfId="0" applyFont="1" applyFill="1" applyBorder="1" applyAlignment="1">
      <alignment vertical="top" wrapText="1"/>
    </xf>
    <xf numFmtId="0" fontId="2" fillId="2" borderId="6"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2" fillId="2" borderId="12" xfId="0" applyFont="1" applyFill="1" applyBorder="1" applyAlignment="1">
      <alignment vertical="top" wrapText="1"/>
    </xf>
    <xf numFmtId="0" fontId="2" fillId="4" borderId="10" xfId="0" applyFont="1" applyFill="1" applyBorder="1" applyAlignment="1">
      <alignment vertical="top"/>
    </xf>
    <xf numFmtId="0" fontId="2" fillId="4" borderId="11" xfId="0" applyFont="1" applyFill="1" applyBorder="1" applyAlignment="1">
      <alignment vertical="center"/>
    </xf>
    <xf numFmtId="0" fontId="2" fillId="4" borderId="5" xfId="0" applyFont="1" applyFill="1" applyBorder="1" applyAlignment="1"/>
    <xf numFmtId="0" fontId="3" fillId="4" borderId="5" xfId="0" applyFont="1" applyFill="1" applyBorder="1" applyAlignment="1">
      <alignment vertical="top"/>
    </xf>
    <xf numFmtId="0" fontId="2" fillId="4" borderId="0" xfId="0" applyFont="1" applyFill="1" applyBorder="1" applyAlignment="1">
      <alignment vertical="top" wrapText="1"/>
    </xf>
    <xf numFmtId="0" fontId="2" fillId="4" borderId="6" xfId="0" applyFont="1" applyFill="1" applyBorder="1" applyAlignment="1">
      <alignment vertical="top" wrapText="1"/>
    </xf>
    <xf numFmtId="0" fontId="3" fillId="4" borderId="0" xfId="0" applyFont="1" applyFill="1" applyBorder="1" applyAlignment="1">
      <alignment vertical="top" wrapText="1"/>
    </xf>
    <xf numFmtId="0" fontId="3" fillId="4" borderId="6" xfId="0" applyFont="1" applyFill="1" applyBorder="1" applyAlignment="1">
      <alignment vertical="top" wrapText="1"/>
    </xf>
    <xf numFmtId="0" fontId="12" fillId="4" borderId="10" xfId="0" applyFont="1" applyFill="1" applyBorder="1" applyAlignment="1">
      <alignment vertical="top" wrapText="1"/>
    </xf>
    <xf numFmtId="0" fontId="12" fillId="4" borderId="11" xfId="0" applyFont="1" applyFill="1" applyBorder="1" applyAlignment="1">
      <alignment vertical="top" wrapText="1"/>
    </xf>
    <xf numFmtId="0" fontId="12" fillId="4" borderId="12" xfId="0" applyFont="1" applyFill="1" applyBorder="1" applyAlignment="1">
      <alignment vertical="top" wrapText="1"/>
    </xf>
    <xf numFmtId="0" fontId="8" fillId="2" borderId="10" xfId="0" applyFont="1" applyFill="1" applyBorder="1" applyAlignment="1">
      <alignment vertical="top" wrapText="1"/>
    </xf>
    <xf numFmtId="0" fontId="8" fillId="2" borderId="11" xfId="0" applyFont="1" applyFill="1" applyBorder="1" applyAlignment="1">
      <alignment vertical="top" wrapText="1"/>
    </xf>
    <xf numFmtId="0" fontId="8" fillId="2" borderId="12" xfId="0" applyFont="1" applyFill="1" applyBorder="1" applyAlignment="1">
      <alignment vertical="top" wrapText="1"/>
    </xf>
    <xf numFmtId="0" fontId="3" fillId="2" borderId="5" xfId="0" applyFont="1" applyFill="1" applyBorder="1" applyAlignment="1">
      <alignment horizontal="left" vertical="center"/>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0" fontId="4" fillId="2" borderId="6" xfId="0" applyFont="1" applyFill="1" applyBorder="1" applyAlignment="1">
      <alignment vertical="center"/>
    </xf>
    <xf numFmtId="0" fontId="8" fillId="2" borderId="5" xfId="0" applyFont="1" applyFill="1" applyBorder="1" applyAlignment="1">
      <alignment vertical="center"/>
    </xf>
    <xf numFmtId="0" fontId="12" fillId="4" borderId="3" xfId="0"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4" fontId="12" fillId="4" borderId="1" xfId="0" applyNumberFormat="1" applyFont="1" applyFill="1" applyBorder="1" applyAlignment="1" applyProtection="1">
      <alignment horizontal="center" vertical="center" wrapText="1"/>
      <protection hidden="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2" fillId="4" borderId="5" xfId="0" applyFont="1" applyFill="1" applyBorder="1" applyAlignment="1">
      <alignment vertical="top" wrapText="1"/>
    </xf>
    <xf numFmtId="0" fontId="2" fillId="2" borderId="5" xfId="0" applyFont="1" applyFill="1" applyBorder="1" applyAlignment="1">
      <alignment horizontal="right" vertical="top" wrapText="1"/>
    </xf>
    <xf numFmtId="3" fontId="13" fillId="4" borderId="1" xfId="0" applyNumberFormat="1" applyFont="1" applyFill="1" applyBorder="1" applyAlignment="1">
      <alignment horizontal="center" vertical="center" wrapText="1"/>
    </xf>
    <xf numFmtId="4" fontId="13" fillId="4" borderId="1" xfId="0" applyNumberFormat="1" applyFont="1" applyFill="1" applyBorder="1" applyAlignment="1" applyProtection="1">
      <alignment horizontal="center" vertical="center" wrapText="1"/>
      <protection hidden="1"/>
    </xf>
    <xf numFmtId="0" fontId="12" fillId="4" borderId="0" xfId="0" applyFont="1" applyFill="1" applyBorder="1"/>
    <xf numFmtId="0" fontId="3" fillId="4" borderId="5" xfId="0" applyFont="1" applyFill="1" applyBorder="1"/>
    <xf numFmtId="3" fontId="12" fillId="4" borderId="11" xfId="0" applyNumberFormat="1" applyFont="1" applyFill="1" applyBorder="1"/>
    <xf numFmtId="1" fontId="12" fillId="4" borderId="6" xfId="0" applyNumberFormat="1" applyFont="1" applyFill="1" applyBorder="1" applyAlignment="1">
      <alignment horizontal="center"/>
    </xf>
    <xf numFmtId="1" fontId="12" fillId="4" borderId="6" xfId="0" applyNumberFormat="1" applyFont="1" applyFill="1" applyBorder="1" applyAlignment="1">
      <alignment horizontal="center" vertical="top" wrapText="1"/>
    </xf>
    <xf numFmtId="0" fontId="2" fillId="4" borderId="10" xfId="0" applyFont="1" applyFill="1" applyBorder="1" applyAlignment="1"/>
    <xf numFmtId="0" fontId="2" fillId="4" borderId="11" xfId="0" applyFont="1" applyFill="1" applyBorder="1" applyAlignment="1">
      <alignment vertical="top"/>
    </xf>
    <xf numFmtId="0" fontId="2" fillId="4" borderId="3" xfId="0" applyFont="1" applyFill="1" applyBorder="1" applyAlignment="1"/>
    <xf numFmtId="0" fontId="2" fillId="2" borderId="4" xfId="0" applyFont="1" applyFill="1" applyBorder="1" applyAlignment="1">
      <alignment vertical="top" wrapText="1"/>
    </xf>
    <xf numFmtId="0" fontId="2" fillId="2" borderId="3" xfId="0" applyFont="1" applyFill="1" applyBorder="1" applyAlignment="1">
      <alignment vertical="top" wrapText="1"/>
    </xf>
    <xf numFmtId="0" fontId="3" fillId="4" borderId="5" xfId="0" applyFont="1" applyFill="1" applyBorder="1" applyAlignment="1">
      <alignment wrapText="1"/>
    </xf>
    <xf numFmtId="0" fontId="3" fillId="4" borderId="0" xfId="0" applyFont="1" applyFill="1" applyBorder="1" applyAlignment="1">
      <alignment wrapText="1"/>
    </xf>
    <xf numFmtId="0" fontId="3" fillId="4" borderId="6" xfId="0" applyFont="1" applyFill="1" applyBorder="1" applyAlignment="1">
      <alignment wrapText="1"/>
    </xf>
    <xf numFmtId="49" fontId="2" fillId="2" borderId="6" xfId="0" applyNumberFormat="1" applyFont="1" applyFill="1" applyBorder="1" applyAlignment="1">
      <alignment vertical="top" wrapText="1"/>
    </xf>
    <xf numFmtId="0" fontId="2" fillId="2" borderId="5" xfId="0" applyFont="1" applyFill="1" applyBorder="1" applyAlignment="1">
      <alignment horizontal="right"/>
    </xf>
    <xf numFmtId="0" fontId="3" fillId="4" borderId="2" xfId="0" applyFont="1" applyFill="1" applyBorder="1"/>
    <xf numFmtId="0" fontId="26" fillId="0" borderId="29" xfId="0" applyFont="1" applyBorder="1" applyAlignment="1">
      <alignment horizontal="center"/>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165" fontId="26" fillId="5" borderId="39" xfId="0" applyNumberFormat="1" applyFont="1" applyFill="1" applyBorder="1" applyAlignment="1">
      <alignment horizontal="center" vertical="center" wrapText="1"/>
    </xf>
    <xf numFmtId="0" fontId="26" fillId="0" borderId="42" xfId="0" applyFont="1" applyBorder="1" applyAlignment="1" applyProtection="1">
      <alignment horizontal="center" vertical="center"/>
      <protection locked="0"/>
    </xf>
    <xf numFmtId="2" fontId="26" fillId="5" borderId="41" xfId="0" applyNumberFormat="1" applyFont="1" applyFill="1" applyBorder="1" applyAlignment="1">
      <alignment horizontal="center" vertical="center" wrapText="1"/>
    </xf>
    <xf numFmtId="0" fontId="26" fillId="0" borderId="39"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165" fontId="26" fillId="5" borderId="45" xfId="0" applyNumberFormat="1" applyFont="1" applyFill="1" applyBorder="1" applyAlignment="1">
      <alignment horizontal="center" vertical="center" wrapText="1"/>
    </xf>
    <xf numFmtId="0" fontId="26" fillId="0" borderId="8" xfId="0" applyFont="1" applyBorder="1" applyAlignment="1" applyProtection="1">
      <alignment horizontal="center" vertical="center"/>
      <protection locked="0"/>
    </xf>
    <xf numFmtId="2" fontId="26" fillId="5" borderId="1" xfId="0" applyNumberFormat="1" applyFont="1" applyFill="1" applyBorder="1" applyAlignment="1">
      <alignment horizontal="center" vertical="center" wrapText="1"/>
    </xf>
    <xf numFmtId="0" fontId="26" fillId="0" borderId="45"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165" fontId="26" fillId="5" borderId="38" xfId="0" applyNumberFormat="1" applyFont="1" applyFill="1" applyBorder="1" applyAlignment="1">
      <alignment horizontal="center" vertical="center" wrapText="1"/>
    </xf>
    <xf numFmtId="2" fontId="26" fillId="5" borderId="37" xfId="0" applyNumberFormat="1" applyFont="1" applyFill="1" applyBorder="1" applyAlignment="1">
      <alignment horizontal="center" vertical="center" wrapText="1"/>
    </xf>
    <xf numFmtId="0" fontId="27" fillId="0" borderId="27" xfId="0" applyFont="1" applyBorder="1" applyAlignment="1">
      <alignment horizontal="center" vertical="center"/>
    </xf>
    <xf numFmtId="0" fontId="27" fillId="0" borderId="0" xfId="0" applyFont="1" applyBorder="1" applyAlignment="1">
      <alignment horizontal="center" vertical="center"/>
    </xf>
    <xf numFmtId="0" fontId="26" fillId="0" borderId="49" xfId="0" applyFont="1" applyBorder="1" applyAlignment="1" applyProtection="1">
      <alignment horizontal="center" vertical="center"/>
      <protection locked="0"/>
    </xf>
    <xf numFmtId="0" fontId="26" fillId="5" borderId="52" xfId="0" applyFont="1" applyFill="1" applyBorder="1" applyAlignment="1">
      <alignment horizontal="center" vertical="center"/>
    </xf>
    <xf numFmtId="164" fontId="21" fillId="6" borderId="51" xfId="0" applyNumberFormat="1" applyFont="1" applyFill="1" applyBorder="1" applyAlignment="1">
      <alignment horizontal="center" vertical="center"/>
    </xf>
    <xf numFmtId="0" fontId="26" fillId="5" borderId="53" xfId="0" applyFont="1" applyFill="1" applyBorder="1" applyAlignment="1">
      <alignment horizontal="center" vertical="center"/>
    </xf>
    <xf numFmtId="164" fontId="21" fillId="6" borderId="50" xfId="0" applyNumberFormat="1" applyFont="1" applyFill="1" applyBorder="1" applyAlignment="1">
      <alignment horizontal="center" vertical="center"/>
    </xf>
    <xf numFmtId="0" fontId="26" fillId="5" borderId="54" xfId="0" applyFont="1" applyFill="1" applyBorder="1" applyAlignment="1">
      <alignment horizontal="center" vertical="center"/>
    </xf>
    <xf numFmtId="164" fontId="21" fillId="6" borderId="55" xfId="0" applyNumberFormat="1" applyFont="1" applyFill="1" applyBorder="1" applyAlignment="1">
      <alignment horizontal="center" vertical="center"/>
    </xf>
    <xf numFmtId="0" fontId="26" fillId="0" borderId="19" xfId="0" applyFont="1" applyBorder="1" applyAlignment="1" applyProtection="1">
      <alignment horizontal="center" vertical="center"/>
      <protection locked="0"/>
    </xf>
    <xf numFmtId="164" fontId="21" fillId="0" borderId="19" xfId="0" applyNumberFormat="1"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26" fillId="0" borderId="39" xfId="0" applyFont="1" applyBorder="1" applyAlignment="1" applyProtection="1">
      <alignment vertical="center"/>
      <protection locked="0"/>
    </xf>
    <xf numFmtId="0" fontId="26" fillId="0" borderId="44" xfId="0" applyFont="1" applyBorder="1" applyAlignment="1" applyProtection="1">
      <alignment horizontal="center" vertical="center"/>
      <protection locked="0"/>
    </xf>
    <xf numFmtId="164" fontId="21" fillId="0" borderId="44" xfId="0" applyNumberFormat="1"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6" fillId="0" borderId="45" xfId="0" applyFont="1" applyBorder="1" applyAlignment="1" applyProtection="1">
      <alignment vertical="center"/>
      <protection locked="0"/>
    </xf>
    <xf numFmtId="0" fontId="26" fillId="0" borderId="27" xfId="0" applyFont="1" applyBorder="1" applyAlignment="1" applyProtection="1">
      <alignment horizontal="center" vertical="center"/>
      <protection locked="0"/>
    </xf>
    <xf numFmtId="164" fontId="21" fillId="0" borderId="27" xfId="0" applyNumberFormat="1"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49" xfId="0" applyFont="1" applyBorder="1" applyAlignment="1" applyProtection="1">
      <alignment vertical="center"/>
      <protection locked="0"/>
    </xf>
    <xf numFmtId="0" fontId="26" fillId="5" borderId="50" xfId="0" applyFont="1" applyFill="1" applyBorder="1" applyAlignment="1">
      <alignment horizontal="center" vertical="center"/>
    </xf>
    <xf numFmtId="0" fontId="26" fillId="5" borderId="60" xfId="0" applyFont="1" applyFill="1" applyBorder="1" applyAlignment="1">
      <alignment horizontal="center" vertical="center"/>
    </xf>
    <xf numFmtId="164" fontId="21" fillId="6" borderId="61" xfId="0" applyNumberFormat="1" applyFont="1" applyFill="1" applyBorder="1" applyAlignment="1">
      <alignment horizontal="center" vertical="center"/>
    </xf>
    <xf numFmtId="0" fontId="23" fillId="3" borderId="15" xfId="0" applyFont="1" applyFill="1" applyBorder="1"/>
    <xf numFmtId="0" fontId="26" fillId="3" borderId="27" xfId="0" applyFont="1" applyFill="1" applyBorder="1"/>
    <xf numFmtId="0" fontId="26" fillId="3" borderId="0" xfId="0" applyFont="1" applyFill="1" applyBorder="1"/>
    <xf numFmtId="0" fontId="26" fillId="3" borderId="29" xfId="0" applyFont="1" applyFill="1" applyBorder="1" applyAlignment="1">
      <alignment horizontal="center"/>
    </xf>
    <xf numFmtId="0" fontId="26" fillId="3" borderId="19" xfId="0" applyFont="1" applyFill="1" applyBorder="1" applyAlignment="1">
      <alignment horizontal="center" vertical="center" wrapText="1"/>
    </xf>
    <xf numFmtId="0" fontId="26" fillId="3" borderId="39" xfId="0" applyFont="1" applyFill="1" applyBorder="1" applyAlignment="1">
      <alignment vertical="center" wrapText="1"/>
    </xf>
    <xf numFmtId="0" fontId="26" fillId="3" borderId="44" xfId="0" applyFont="1" applyFill="1" applyBorder="1" applyAlignment="1">
      <alignment horizontal="center" vertical="center" wrapText="1"/>
    </xf>
    <xf numFmtId="0" fontId="26" fillId="3" borderId="45" xfId="0" applyFont="1" applyFill="1" applyBorder="1" applyAlignment="1">
      <alignment vertical="center" wrapText="1"/>
    </xf>
    <xf numFmtId="0" fontId="26" fillId="3" borderId="48" xfId="0" applyFont="1" applyFill="1" applyBorder="1" applyAlignment="1">
      <alignment horizontal="center" vertical="center" wrapText="1"/>
    </xf>
    <xf numFmtId="0" fontId="26" fillId="3" borderId="34" xfId="0" applyFont="1" applyFill="1" applyBorder="1" applyAlignment="1">
      <alignment vertical="center" wrapText="1"/>
    </xf>
    <xf numFmtId="0" fontId="23" fillId="3" borderId="18" xfId="0" applyFont="1" applyFill="1" applyBorder="1"/>
    <xf numFmtId="0" fontId="26" fillId="3" borderId="27" xfId="0" applyFont="1" applyFill="1" applyBorder="1" applyAlignment="1">
      <alignment vertical="top"/>
    </xf>
    <xf numFmtId="0" fontId="26" fillId="3" borderId="26" xfId="0" applyFont="1" applyFill="1" applyBorder="1" applyAlignment="1">
      <alignment vertical="top"/>
    </xf>
    <xf numFmtId="0" fontId="26" fillId="3" borderId="26" xfId="0" applyFont="1" applyFill="1" applyBorder="1"/>
    <xf numFmtId="0" fontId="26" fillId="3" borderId="35" xfId="0" applyFont="1" applyFill="1" applyBorder="1" applyAlignment="1">
      <alignment horizontal="center"/>
    </xf>
    <xf numFmtId="0" fontId="26" fillId="3" borderId="19" xfId="0" applyFont="1" applyFill="1" applyBorder="1" applyAlignment="1" applyProtection="1">
      <alignment horizontal="center" vertical="center" wrapText="1"/>
      <protection locked="0"/>
    </xf>
    <xf numFmtId="0" fontId="26" fillId="3" borderId="44" xfId="0" applyFont="1" applyFill="1" applyBorder="1" applyAlignment="1" applyProtection="1">
      <alignment horizontal="center" vertical="center" wrapText="1"/>
      <protection locked="0"/>
    </xf>
    <xf numFmtId="0" fontId="26" fillId="3" borderId="48" xfId="0" applyFont="1" applyFill="1" applyBorder="1" applyAlignment="1" applyProtection="1">
      <alignment horizontal="center" vertical="center" wrapText="1"/>
      <protection locked="0"/>
    </xf>
    <xf numFmtId="0" fontId="26" fillId="7" borderId="7" xfId="0" applyFont="1" applyFill="1" applyBorder="1" applyAlignment="1">
      <alignment vertical="top"/>
    </xf>
    <xf numFmtId="0" fontId="26" fillId="7" borderId="0" xfId="0" applyFont="1" applyFill="1" applyBorder="1" applyAlignment="1">
      <alignment horizontal="center" vertical="top"/>
    </xf>
    <xf numFmtId="0" fontId="26" fillId="7" borderId="32" xfId="0" applyFont="1" applyFill="1" applyBorder="1" applyAlignment="1">
      <alignment horizontal="center"/>
    </xf>
    <xf numFmtId="0" fontId="24" fillId="7" borderId="24" xfId="0" applyFont="1" applyFill="1" applyBorder="1" applyAlignment="1">
      <alignment horizontal="center" vertical="top"/>
    </xf>
    <xf numFmtId="0" fontId="26" fillId="7" borderId="25" xfId="0" applyFont="1" applyFill="1" applyBorder="1" applyAlignment="1">
      <alignment vertical="top"/>
    </xf>
    <xf numFmtId="0" fontId="21" fillId="7" borderId="27" xfId="0" applyFont="1" applyFill="1" applyBorder="1" applyAlignment="1">
      <alignment horizontal="center" vertical="top"/>
    </xf>
    <xf numFmtId="0" fontId="26" fillId="7" borderId="47" xfId="0" applyFont="1" applyFill="1" applyBorder="1" applyAlignment="1">
      <alignment horizontal="center" wrapText="1"/>
    </xf>
    <xf numFmtId="0" fontId="26" fillId="7" borderId="26" xfId="0" applyFont="1" applyFill="1" applyBorder="1" applyAlignment="1">
      <alignment horizontal="center" vertical="top"/>
    </xf>
    <xf numFmtId="0" fontId="21" fillId="7" borderId="29" xfId="0" applyFont="1" applyFill="1" applyBorder="1" applyAlignment="1">
      <alignment horizontal="center" vertical="top"/>
    </xf>
    <xf numFmtId="0" fontId="26" fillId="7" borderId="35" xfId="0" applyFont="1" applyFill="1" applyBorder="1" applyAlignment="1">
      <alignment horizontal="center" vertical="top"/>
    </xf>
    <xf numFmtId="0" fontId="27" fillId="4" borderId="24" xfId="0" applyFont="1" applyFill="1" applyBorder="1" applyAlignment="1">
      <alignment horizontal="center" vertical="top" wrapText="1"/>
    </xf>
    <xf numFmtId="0" fontId="27" fillId="4" borderId="24" xfId="0" applyFont="1" applyFill="1" applyBorder="1" applyAlignment="1">
      <alignment horizontal="center" vertical="top"/>
    </xf>
    <xf numFmtId="0" fontId="26" fillId="4" borderId="7" xfId="0" applyFont="1" applyFill="1" applyBorder="1" applyAlignment="1">
      <alignment horizontal="center" vertical="top"/>
    </xf>
    <xf numFmtId="0" fontId="26" fillId="4" borderId="25" xfId="0" applyFont="1" applyFill="1" applyBorder="1" applyAlignment="1">
      <alignment horizontal="center" vertical="top"/>
    </xf>
    <xf numFmtId="0" fontId="26" fillId="4" borderId="7" xfId="0" applyFont="1" applyFill="1" applyBorder="1" applyAlignment="1">
      <alignment vertical="top"/>
    </xf>
    <xf numFmtId="0" fontId="26" fillId="4" borderId="8" xfId="0" applyFont="1" applyFill="1" applyBorder="1" applyAlignment="1">
      <alignment horizontal="center" vertical="top"/>
    </xf>
    <xf numFmtId="0" fontId="27" fillId="4" borderId="56" xfId="0" applyFont="1" applyFill="1" applyBorder="1" applyAlignment="1">
      <alignment wrapText="1"/>
    </xf>
    <xf numFmtId="0" fontId="26" fillId="4" borderId="5" xfId="0" applyFont="1" applyFill="1" applyBorder="1" applyAlignment="1">
      <alignment wrapText="1"/>
    </xf>
    <xf numFmtId="0" fontId="26" fillId="4" borderId="47" xfId="0" applyFont="1" applyFill="1" applyBorder="1" applyAlignment="1">
      <alignment horizontal="center" wrapText="1"/>
    </xf>
    <xf numFmtId="0" fontId="26" fillId="4" borderId="6" xfId="0" applyFont="1" applyFill="1" applyBorder="1" applyAlignment="1">
      <alignment horizontal="center" wrapText="1"/>
    </xf>
    <xf numFmtId="0" fontId="27" fillId="4" borderId="0" xfId="0" applyFont="1" applyFill="1" applyBorder="1" applyAlignment="1">
      <alignment horizontal="center"/>
    </xf>
    <xf numFmtId="0" fontId="26" fillId="4" borderId="28" xfId="0" applyFont="1" applyFill="1" applyBorder="1" applyAlignment="1">
      <alignment horizontal="center" wrapText="1"/>
    </xf>
    <xf numFmtId="0" fontId="27" fillId="4" borderId="24" xfId="0" applyFont="1" applyFill="1" applyBorder="1"/>
    <xf numFmtId="0" fontId="27" fillId="4" borderId="29" xfId="0" applyFont="1" applyFill="1" applyBorder="1" applyAlignment="1">
      <alignment horizontal="center"/>
    </xf>
    <xf numFmtId="0" fontId="26" fillId="4" borderId="33" xfId="0" applyFont="1" applyFill="1" applyBorder="1" applyAlignment="1">
      <alignment horizontal="center"/>
    </xf>
    <xf numFmtId="0" fontId="26" fillId="4" borderId="32" xfId="0" applyFont="1" applyFill="1" applyBorder="1" applyAlignment="1">
      <alignment horizontal="center"/>
    </xf>
    <xf numFmtId="0" fontId="26" fillId="4" borderId="57" xfId="0" applyFont="1" applyFill="1" applyBorder="1" applyAlignment="1">
      <alignment horizontal="center" wrapText="1"/>
    </xf>
    <xf numFmtId="0" fontId="27" fillId="4" borderId="30" xfId="0" applyFont="1" applyFill="1" applyBorder="1" applyAlignment="1">
      <alignment horizontal="center"/>
    </xf>
    <xf numFmtId="0" fontId="26" fillId="4" borderId="34" xfId="0" applyFont="1" applyFill="1" applyBorder="1" applyAlignment="1">
      <alignment horizontal="center"/>
    </xf>
    <xf numFmtId="0" fontId="26" fillId="4" borderId="35" xfId="0" applyFont="1" applyFill="1" applyBorder="1" applyAlignment="1">
      <alignment horizontal="center"/>
    </xf>
    <xf numFmtId="0" fontId="27" fillId="4" borderId="36" xfId="0" applyFont="1" applyFill="1" applyBorder="1" applyAlignment="1">
      <alignment horizontal="center"/>
    </xf>
    <xf numFmtId="0" fontId="26" fillId="4" borderId="58" xfId="0" applyFont="1" applyFill="1" applyBorder="1" applyAlignment="1">
      <alignment horizontal="center"/>
    </xf>
    <xf numFmtId="0" fontId="27" fillId="4" borderId="37" xfId="0" applyFont="1" applyFill="1" applyBorder="1" applyAlignment="1">
      <alignment horizontal="center"/>
    </xf>
    <xf numFmtId="0" fontId="26" fillId="4" borderId="38" xfId="0" applyFont="1" applyFill="1" applyBorder="1" applyAlignment="1">
      <alignment horizontal="center"/>
    </xf>
    <xf numFmtId="0" fontId="26" fillId="4" borderId="0" xfId="0" applyFont="1" applyFill="1" applyBorder="1" applyAlignment="1">
      <alignment horizontal="center" vertical="top"/>
    </xf>
    <xf numFmtId="0" fontId="27" fillId="4" borderId="19" xfId="0" applyFont="1" applyFill="1" applyBorder="1" applyAlignment="1">
      <alignment horizontal="center" vertical="center"/>
    </xf>
    <xf numFmtId="0" fontId="27" fillId="4" borderId="44" xfId="0" applyFont="1" applyFill="1" applyBorder="1" applyAlignment="1">
      <alignment horizontal="center" vertical="center"/>
    </xf>
    <xf numFmtId="0" fontId="24" fillId="7" borderId="0" xfId="0" applyFont="1" applyFill="1" applyBorder="1" applyAlignment="1">
      <alignment horizontal="center" vertical="top"/>
    </xf>
    <xf numFmtId="164" fontId="24" fillId="7" borderId="20" xfId="0" applyNumberFormat="1" applyFont="1" applyFill="1" applyBorder="1" applyAlignment="1">
      <alignment horizontal="center" vertical="center"/>
    </xf>
    <xf numFmtId="164" fontId="24" fillId="7" borderId="8" xfId="0" applyNumberFormat="1" applyFont="1" applyFill="1" applyBorder="1" applyAlignment="1">
      <alignment horizontal="center" vertical="center"/>
    </xf>
    <xf numFmtId="164" fontId="24" fillId="7" borderId="0" xfId="0" applyNumberFormat="1" applyFont="1" applyFill="1" applyBorder="1" applyAlignment="1">
      <alignment horizontal="center" vertical="center"/>
    </xf>
    <xf numFmtId="0" fontId="25" fillId="4" borderId="19" xfId="0" applyFont="1" applyFill="1" applyBorder="1" applyAlignment="1">
      <alignment horizontal="center" vertical="center"/>
    </xf>
    <xf numFmtId="0" fontId="25" fillId="4" borderId="44" xfId="0" applyFont="1" applyFill="1" applyBorder="1" applyAlignment="1">
      <alignment horizontal="center" vertical="center"/>
    </xf>
    <xf numFmtId="0" fontId="8" fillId="2" borderId="5" xfId="0" applyFont="1" applyFill="1" applyBorder="1" applyAlignment="1">
      <alignment vertical="top" wrapText="1"/>
    </xf>
    <xf numFmtId="0" fontId="8" fillId="2" borderId="0" xfId="0" applyFont="1" applyFill="1" applyBorder="1" applyAlignment="1">
      <alignment vertical="top" wrapText="1"/>
    </xf>
    <xf numFmtId="0" fontId="8" fillId="2" borderId="6" xfId="0" applyFont="1" applyFill="1" applyBorder="1" applyAlignment="1">
      <alignment vertical="top" wrapText="1"/>
    </xf>
    <xf numFmtId="0" fontId="2" fillId="4" borderId="0" xfId="0" applyFont="1" applyFill="1" applyBorder="1" applyAlignment="1">
      <alignment horizontal="right"/>
    </xf>
    <xf numFmtId="0" fontId="3" fillId="4" borderId="10" xfId="0" applyFont="1" applyFill="1" applyBorder="1" applyAlignment="1">
      <alignment vertical="top"/>
    </xf>
    <xf numFmtId="0" fontId="2" fillId="4" borderId="11" xfId="0" applyFont="1" applyFill="1" applyBorder="1" applyAlignment="1">
      <alignment vertical="top" wrapText="1"/>
    </xf>
    <xf numFmtId="0" fontId="12" fillId="4" borderId="0" xfId="0" applyFont="1" applyFill="1" applyBorder="1" applyAlignment="1"/>
    <xf numFmtId="0" fontId="30" fillId="4" borderId="1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4" borderId="1" xfId="0" applyFont="1" applyFill="1" applyBorder="1" applyAlignment="1">
      <alignment vertical="center" wrapText="1"/>
    </xf>
    <xf numFmtId="0" fontId="16" fillId="4" borderId="0" xfId="0" applyFont="1" applyFill="1" applyBorder="1" applyAlignment="1">
      <alignment vertical="top" wrapText="1"/>
    </xf>
    <xf numFmtId="0" fontId="12" fillId="4" borderId="0" xfId="0" applyFont="1" applyFill="1" applyBorder="1" applyAlignment="1">
      <alignment vertical="top" wrapText="1"/>
    </xf>
    <xf numFmtId="0" fontId="32" fillId="4" borderId="1" xfId="0" applyFont="1" applyFill="1" applyBorder="1" applyAlignment="1">
      <alignment vertical="center" wrapText="1"/>
    </xf>
    <xf numFmtId="4" fontId="30" fillId="4" borderId="1" xfId="0" applyNumberFormat="1" applyFont="1" applyFill="1" applyBorder="1" applyAlignment="1">
      <alignment horizontal="center" vertical="center" wrapText="1"/>
    </xf>
    <xf numFmtId="4" fontId="32" fillId="4" borderId="1" xfId="0" applyNumberFormat="1" applyFont="1" applyFill="1" applyBorder="1" applyAlignment="1">
      <alignment horizontal="center" vertical="center" wrapText="1"/>
    </xf>
    <xf numFmtId="3" fontId="32" fillId="4" borderId="1" xfId="0" applyNumberFormat="1" applyFont="1" applyFill="1" applyBorder="1" applyAlignment="1">
      <alignment horizontal="center" vertical="center" wrapText="1"/>
    </xf>
    <xf numFmtId="0" fontId="3" fillId="2" borderId="2" xfId="0" applyFont="1" applyFill="1" applyBorder="1" applyAlignment="1">
      <alignment vertical="center"/>
    </xf>
    <xf numFmtId="0" fontId="2" fillId="0" borderId="0" xfId="0" applyFont="1" applyFill="1" applyBorder="1" applyAlignment="1"/>
    <xf numFmtId="0" fontId="2" fillId="2" borderId="5" xfId="0" applyFont="1" applyFill="1" applyBorder="1" applyAlignment="1"/>
    <xf numFmtId="0" fontId="2" fillId="2" borderId="0" xfId="0" applyFont="1" applyFill="1" applyBorder="1" applyAlignment="1"/>
    <xf numFmtId="0" fontId="2" fillId="2" borderId="6" xfId="0" applyFont="1" applyFill="1" applyBorder="1" applyAlignment="1"/>
    <xf numFmtId="0" fontId="2" fillId="2" borderId="10" xfId="0" applyFont="1" applyFill="1" applyBorder="1" applyAlignment="1"/>
    <xf numFmtId="0" fontId="2" fillId="2" borderId="11" xfId="0" applyFont="1" applyFill="1" applyBorder="1" applyAlignment="1"/>
    <xf numFmtId="0" fontId="2" fillId="2" borderId="12" xfId="0" applyFont="1" applyFill="1" applyBorder="1" applyAlignment="1"/>
    <xf numFmtId="0" fontId="16" fillId="4" borderId="5" xfId="0" applyFont="1" applyFill="1" applyBorder="1" applyAlignment="1">
      <alignment vertical="top" wrapText="1"/>
    </xf>
    <xf numFmtId="0" fontId="12" fillId="4" borderId="5" xfId="0" applyFont="1" applyFill="1" applyBorder="1" applyAlignment="1">
      <alignment vertical="top" wrapText="1"/>
    </xf>
    <xf numFmtId="0" fontId="3" fillId="2" borderId="5" xfId="0" applyFont="1" applyFill="1" applyBorder="1" applyAlignment="1">
      <alignment vertical="top" wrapText="1"/>
    </xf>
    <xf numFmtId="0" fontId="2" fillId="0" borderId="0" xfId="0" applyFont="1" applyBorder="1"/>
    <xf numFmtId="0" fontId="2" fillId="0" borderId="0" xfId="0" applyFont="1" applyBorder="1" applyAlignment="1">
      <alignment vertical="top"/>
    </xf>
    <xf numFmtId="0" fontId="16" fillId="4" borderId="10" xfId="0" applyFont="1" applyFill="1" applyBorder="1" applyAlignment="1">
      <alignment vertical="top" wrapText="1"/>
    </xf>
    <xf numFmtId="0" fontId="16" fillId="4" borderId="11" xfId="0" applyFont="1" applyFill="1" applyBorder="1" applyAlignment="1">
      <alignment vertical="top" wrapText="1"/>
    </xf>
    <xf numFmtId="0" fontId="16" fillId="4" borderId="6" xfId="0" applyFont="1" applyFill="1" applyBorder="1" applyAlignment="1">
      <alignment vertical="top" wrapText="1"/>
    </xf>
    <xf numFmtId="0" fontId="16" fillId="4" borderId="12" xfId="0" applyFont="1" applyFill="1" applyBorder="1" applyAlignment="1">
      <alignment vertical="top" wrapText="1"/>
    </xf>
    <xf numFmtId="0" fontId="3" fillId="4" borderId="3" xfId="0" applyFont="1" applyFill="1" applyBorder="1" applyAlignment="1">
      <alignment vertical="top" wrapText="1"/>
    </xf>
    <xf numFmtId="0" fontId="2" fillId="0" borderId="0" xfId="0" applyFont="1" applyFill="1" applyBorder="1"/>
    <xf numFmtId="4" fontId="2" fillId="4" borderId="0" xfId="0" applyNumberFormat="1" applyFont="1" applyFill="1" applyBorder="1"/>
    <xf numFmtId="4" fontId="13" fillId="4" borderId="5" xfId="0" applyNumberFormat="1" applyFont="1" applyFill="1" applyBorder="1" applyAlignment="1">
      <alignment vertical="center"/>
    </xf>
    <xf numFmtId="0" fontId="13" fillId="4" borderId="0" xfId="0" applyFont="1" applyFill="1" applyBorder="1" applyAlignment="1">
      <alignment vertical="center"/>
    </xf>
    <xf numFmtId="4" fontId="13" fillId="4" borderId="0" xfId="0" applyNumberFormat="1" applyFont="1" applyFill="1" applyBorder="1" applyAlignment="1">
      <alignment vertical="center"/>
    </xf>
    <xf numFmtId="0" fontId="12" fillId="4" borderId="5" xfId="0" applyFont="1" applyFill="1" applyBorder="1"/>
    <xf numFmtId="0" fontId="13" fillId="4" borderId="6" xfId="0" applyFont="1" applyFill="1" applyBorder="1" applyAlignment="1">
      <alignment vertical="center"/>
    </xf>
    <xf numFmtId="0" fontId="30" fillId="4" borderId="0" xfId="0" applyFont="1" applyFill="1" applyBorder="1" applyAlignment="1">
      <alignment vertical="center"/>
    </xf>
    <xf numFmtId="0" fontId="30" fillId="4" borderId="6" xfId="0" applyFont="1" applyFill="1" applyBorder="1"/>
    <xf numFmtId="0" fontId="2" fillId="4" borderId="3" xfId="0" applyFont="1" applyFill="1" applyBorder="1" applyAlignment="1">
      <alignment vertical="center"/>
    </xf>
    <xf numFmtId="2" fontId="2" fillId="4" borderId="0" xfId="0" applyNumberFormat="1" applyFont="1" applyFill="1" applyBorder="1" applyAlignment="1">
      <alignment horizontal="right"/>
    </xf>
    <xf numFmtId="0" fontId="2" fillId="2" borderId="10" xfId="0" applyFont="1" applyFill="1" applyBorder="1" applyAlignment="1">
      <alignment vertical="top"/>
    </xf>
    <xf numFmtId="0" fontId="2" fillId="2" borderId="12" xfId="0" applyFont="1" applyFill="1" applyBorder="1" applyAlignment="1">
      <alignment vertical="top"/>
    </xf>
    <xf numFmtId="0" fontId="3" fillId="2" borderId="10" xfId="0" applyFont="1" applyFill="1" applyBorder="1" applyAlignment="1">
      <alignment vertical="top"/>
    </xf>
    <xf numFmtId="4" fontId="12" fillId="4" borderId="0" xfId="0" applyNumberFormat="1" applyFont="1" applyFill="1" applyBorder="1"/>
    <xf numFmtId="4" fontId="12" fillId="4" borderId="3" xfId="0" applyNumberFormat="1" applyFont="1" applyFill="1" applyBorder="1" applyAlignment="1">
      <alignment vertical="top" wrapText="1"/>
    </xf>
    <xf numFmtId="0" fontId="2" fillId="4" borderId="5" xfId="0" applyFont="1" applyFill="1" applyBorder="1" applyAlignment="1">
      <alignment vertical="center"/>
    </xf>
    <xf numFmtId="0" fontId="12" fillId="4" borderId="2" xfId="0" applyFont="1" applyFill="1" applyBorder="1" applyAlignment="1">
      <alignment vertical="top" wrapText="1"/>
    </xf>
    <xf numFmtId="4" fontId="12" fillId="4" borderId="6" xfId="0" applyNumberFormat="1" applyFont="1" applyFill="1" applyBorder="1" applyAlignment="1">
      <alignment horizontal="center"/>
    </xf>
    <xf numFmtId="0" fontId="12" fillId="4" borderId="6" xfId="0" applyFont="1" applyFill="1" applyBorder="1" applyAlignment="1">
      <alignment horizontal="center"/>
    </xf>
    <xf numFmtId="0" fontId="13" fillId="4" borderId="6" xfId="0" applyFont="1" applyFill="1" applyBorder="1" applyAlignment="1">
      <alignment horizontal="center"/>
    </xf>
    <xf numFmtId="0" fontId="3" fillId="4" borderId="6" xfId="0" applyFont="1" applyFill="1" applyBorder="1" applyAlignment="1">
      <alignment horizontal="center"/>
    </xf>
    <xf numFmtId="0" fontId="33" fillId="4" borderId="0" xfId="0" applyFont="1" applyFill="1" applyBorder="1" applyAlignment="1">
      <alignment horizontal="left" vertical="top"/>
    </xf>
    <xf numFmtId="0" fontId="33" fillId="4" borderId="6" xfId="0" applyFont="1" applyFill="1" applyBorder="1" applyAlignment="1">
      <alignment horizontal="left" vertical="top"/>
    </xf>
    <xf numFmtId="4" fontId="2" fillId="2" borderId="0" xfId="0" applyNumberFormat="1" applyFont="1" applyFill="1" applyBorder="1"/>
    <xf numFmtId="4" fontId="12" fillId="2" borderId="0" xfId="0" applyNumberFormat="1" applyFont="1" applyFill="1" applyBorder="1"/>
    <xf numFmtId="0" fontId="12" fillId="4" borderId="5" xfId="0" applyFont="1" applyFill="1" applyBorder="1" applyAlignment="1">
      <alignment horizontal="left" vertical="top" wrapText="1"/>
    </xf>
    <xf numFmtId="0" fontId="2" fillId="4" borderId="0" xfId="0" applyFont="1" applyFill="1" applyBorder="1" applyAlignment="1">
      <alignment horizontal="center" vertical="top" wrapText="1"/>
    </xf>
    <xf numFmtId="0" fontId="12" fillId="2" borderId="0" xfId="0" applyFont="1" applyFill="1" applyBorder="1" applyAlignment="1">
      <alignment vertical="top" wrapText="1"/>
    </xf>
    <xf numFmtId="0" fontId="2" fillId="2" borderId="5" xfId="0" applyFont="1" applyFill="1" applyBorder="1" applyAlignment="1">
      <alignment shrinkToFit="1"/>
    </xf>
    <xf numFmtId="4" fontId="12" fillId="2" borderId="0" xfId="0" applyNumberFormat="1" applyFont="1" applyFill="1" applyBorder="1" applyAlignment="1">
      <alignment vertical="top" wrapText="1"/>
    </xf>
    <xf numFmtId="0" fontId="2" fillId="2" borderId="5" xfId="0" applyFont="1" applyFill="1" applyBorder="1" applyAlignment="1">
      <alignment vertical="center" shrinkToFit="1"/>
    </xf>
    <xf numFmtId="0" fontId="16" fillId="2" borderId="0" xfId="0" applyFont="1" applyFill="1" applyBorder="1" applyAlignment="1">
      <alignment vertical="top" wrapText="1"/>
    </xf>
    <xf numFmtId="0" fontId="2" fillId="2" borderId="5" xfId="0" applyFont="1" applyFill="1" applyBorder="1" applyAlignment="1">
      <alignment vertical="top" shrinkToFit="1"/>
    </xf>
    <xf numFmtId="0" fontId="16" fillId="2" borderId="0" xfId="0" applyFont="1" applyFill="1" applyBorder="1" applyAlignment="1"/>
    <xf numFmtId="0" fontId="2" fillId="2" borderId="5" xfId="0" applyFont="1" applyFill="1" applyBorder="1" applyAlignment="1">
      <alignment horizontal="right" shrinkToFit="1"/>
    </xf>
    <xf numFmtId="0" fontId="16" fillId="2" borderId="0" xfId="0" applyFont="1" applyFill="1" applyBorder="1" applyAlignment="1">
      <alignment vertical="center"/>
    </xf>
    <xf numFmtId="0" fontId="12" fillId="2" borderId="5" xfId="0" applyFont="1" applyFill="1" applyBorder="1" applyAlignment="1">
      <alignment horizontal="left" vertical="top" shrinkToFit="1"/>
    </xf>
    <xf numFmtId="4" fontId="3" fillId="2" borderId="5" xfId="0" applyNumberFormat="1" applyFont="1" applyFill="1" applyBorder="1" applyAlignment="1">
      <alignment shrinkToFit="1"/>
    </xf>
    <xf numFmtId="0" fontId="12" fillId="2" borderId="6" xfId="0" applyFont="1" applyFill="1" applyBorder="1" applyAlignment="1">
      <alignment vertical="top" wrapText="1"/>
    </xf>
    <xf numFmtId="0" fontId="33" fillId="4" borderId="0" xfId="0" applyFont="1" applyFill="1" applyBorder="1"/>
    <xf numFmtId="4" fontId="3" fillId="4" borderId="6" xfId="0" applyNumberFormat="1" applyFont="1" applyFill="1" applyBorder="1" applyAlignment="1">
      <alignment horizontal="center"/>
    </xf>
    <xf numFmtId="0" fontId="36" fillId="8" borderId="1" xfId="0" applyFont="1" applyFill="1" applyBorder="1" applyAlignment="1">
      <alignment vertical="center" wrapText="1"/>
    </xf>
    <xf numFmtId="0" fontId="8" fillId="4" borderId="47" xfId="0" applyFont="1" applyFill="1" applyBorder="1" applyAlignment="1">
      <alignment vertical="top" wrapText="1"/>
    </xf>
    <xf numFmtId="0" fontId="36" fillId="8" borderId="1"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6" fillId="8" borderId="9" xfId="0" applyFont="1" applyFill="1" applyBorder="1" applyAlignment="1">
      <alignment vertical="center" wrapText="1"/>
    </xf>
    <xf numFmtId="0" fontId="2" fillId="4" borderId="13" xfId="0" applyFont="1" applyFill="1" applyBorder="1"/>
    <xf numFmtId="0" fontId="2" fillId="4" borderId="47" xfId="0" applyFont="1" applyFill="1" applyBorder="1"/>
    <xf numFmtId="0" fontId="2" fillId="4" borderId="47" xfId="0" applyFont="1" applyFill="1" applyBorder="1" applyAlignment="1">
      <alignment vertical="center"/>
    </xf>
    <xf numFmtId="0" fontId="3" fillId="4" borderId="14" xfId="0" applyFont="1" applyFill="1" applyBorder="1" applyAlignment="1">
      <alignment wrapText="1"/>
    </xf>
    <xf numFmtId="0" fontId="2" fillId="2" borderId="6"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4" borderId="6" xfId="0" applyFont="1" applyFill="1" applyBorder="1" applyAlignment="1"/>
    <xf numFmtId="49" fontId="2" fillId="4" borderId="0" xfId="0" applyNumberFormat="1" applyFont="1" applyFill="1" applyBorder="1" applyAlignment="1">
      <alignment horizontal="center"/>
    </xf>
    <xf numFmtId="1" fontId="3" fillId="4" borderId="6" xfId="0" applyNumberFormat="1" applyFont="1" applyFill="1" applyBorder="1" applyAlignment="1">
      <alignment horizontal="center"/>
    </xf>
    <xf numFmtId="0" fontId="32" fillId="8" borderId="2" xfId="0" applyFont="1" applyFill="1" applyBorder="1" applyAlignment="1">
      <alignment horizontal="center"/>
    </xf>
    <xf numFmtId="0" fontId="32" fillId="8" borderId="13" xfId="0" applyFont="1" applyFill="1" applyBorder="1" applyAlignment="1">
      <alignment horizontal="center"/>
    </xf>
    <xf numFmtId="0" fontId="32" fillId="8" borderId="3" xfId="0" applyFont="1" applyFill="1" applyBorder="1" applyAlignment="1">
      <alignment horizontal="center"/>
    </xf>
    <xf numFmtId="0" fontId="32" fillId="8" borderId="10" xfId="0" applyFont="1" applyFill="1" applyBorder="1" applyAlignment="1">
      <alignment horizontal="center"/>
    </xf>
    <xf numFmtId="0" fontId="32" fillId="8" borderId="14" xfId="0" applyFont="1" applyFill="1" applyBorder="1" applyAlignment="1">
      <alignment horizontal="center"/>
    </xf>
    <xf numFmtId="0" fontId="32" fillId="8" borderId="11" xfId="0" applyFont="1" applyFill="1" applyBorder="1" applyAlignment="1">
      <alignment horizontal="center"/>
    </xf>
    <xf numFmtId="0" fontId="2" fillId="4" borderId="11" xfId="0" applyFont="1" applyFill="1" applyBorder="1" applyAlignment="1"/>
    <xf numFmtId="0" fontId="2" fillId="4" borderId="12" xfId="0" applyFont="1" applyFill="1" applyBorder="1" applyAlignment="1"/>
    <xf numFmtId="0" fontId="32" fillId="4" borderId="0" xfId="0" applyFont="1" applyFill="1" applyBorder="1" applyAlignment="1">
      <alignment horizontal="center"/>
    </xf>
    <xf numFmtId="0" fontId="32" fillId="4" borderId="11" xfId="0" applyFont="1" applyFill="1" applyBorder="1" applyAlignment="1">
      <alignment horizontal="center"/>
    </xf>
    <xf numFmtId="0" fontId="30" fillId="4" borderId="5" xfId="0" applyFont="1" applyFill="1" applyBorder="1" applyAlignment="1"/>
    <xf numFmtId="0" fontId="30" fillId="4" borderId="0" xfId="0" applyFont="1" applyFill="1" applyBorder="1" applyAlignment="1"/>
    <xf numFmtId="0" fontId="2" fillId="2" borderId="5" xfId="0" applyFont="1" applyFill="1" applyBorder="1" applyAlignment="1">
      <alignment horizontal="justify" vertical="center"/>
    </xf>
    <xf numFmtId="0" fontId="2" fillId="0" borderId="0" xfId="0" applyFont="1" applyFill="1"/>
    <xf numFmtId="0" fontId="30" fillId="4" borderId="5" xfId="0" applyFont="1" applyFill="1" applyBorder="1" applyAlignment="1">
      <alignment horizontal="left"/>
    </xf>
    <xf numFmtId="0" fontId="30" fillId="4" borderId="10" xfId="0" applyFont="1" applyFill="1" applyBorder="1" applyAlignment="1">
      <alignment horizontal="left"/>
    </xf>
    <xf numFmtId="0" fontId="30" fillId="4" borderId="6" xfId="0" applyFont="1" applyFill="1" applyBorder="1" applyAlignment="1"/>
    <xf numFmtId="0" fontId="3" fillId="4" borderId="2" xfId="0" applyFont="1" applyFill="1" applyBorder="1" applyAlignment="1"/>
    <xf numFmtId="0" fontId="3" fillId="4" borderId="3" xfId="0" applyFont="1" applyFill="1" applyBorder="1" applyAlignment="1"/>
    <xf numFmtId="0" fontId="3" fillId="4" borderId="4" xfId="0" applyFont="1" applyFill="1" applyBorder="1" applyAlignment="1"/>
    <xf numFmtId="0" fontId="3" fillId="4" borderId="5" xfId="0" applyFont="1" applyFill="1" applyBorder="1" applyAlignment="1"/>
    <xf numFmtId="0" fontId="3" fillId="4" borderId="0" xfId="0" applyFont="1" applyFill="1" applyBorder="1" applyAlignment="1"/>
    <xf numFmtId="0" fontId="3" fillId="4" borderId="6" xfId="0" applyFont="1" applyFill="1" applyBorder="1" applyAlignment="1"/>
    <xf numFmtId="0" fontId="3" fillId="4" borderId="10" xfId="0" applyFont="1" applyFill="1" applyBorder="1" applyAlignment="1"/>
    <xf numFmtId="0" fontId="3" fillId="4" borderId="11" xfId="0" applyFont="1" applyFill="1" applyBorder="1" applyAlignment="1"/>
    <xf numFmtId="0" fontId="3" fillId="4" borderId="12" xfId="0" applyFont="1" applyFill="1" applyBorder="1" applyAlignment="1"/>
    <xf numFmtId="0" fontId="38" fillId="0" borderId="1" xfId="0" applyFont="1" applyFill="1" applyBorder="1" applyAlignment="1" applyProtection="1">
      <alignment horizontal="center" vertical="center" wrapText="1"/>
      <protection locked="0"/>
    </xf>
    <xf numFmtId="0" fontId="38" fillId="0" borderId="47"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8" fillId="0" borderId="1" xfId="0" applyFont="1" applyFill="1" applyBorder="1" applyAlignment="1" applyProtection="1">
      <alignment horizontal="center"/>
      <protection locked="0"/>
    </xf>
    <xf numFmtId="0" fontId="18" fillId="0" borderId="47" xfId="0" applyFont="1" applyFill="1" applyBorder="1" applyAlignment="1" applyProtection="1">
      <alignment horizontal="center"/>
      <protection locked="0"/>
    </xf>
    <xf numFmtId="0" fontId="2" fillId="4" borderId="6" xfId="0" applyFont="1" applyFill="1" applyBorder="1" applyAlignment="1" applyProtection="1">
      <alignment vertical="top" wrapText="1"/>
    </xf>
    <xf numFmtId="0" fontId="12" fillId="0" borderId="1" xfId="0" applyFont="1" applyFill="1" applyBorder="1" applyAlignment="1" applyProtection="1">
      <alignment horizontal="center" vertical="center"/>
      <protection locked="0"/>
    </xf>
    <xf numFmtId="0" fontId="2" fillId="2" borderId="5" xfId="0" applyFont="1" applyFill="1" applyBorder="1" applyAlignment="1">
      <alignment horizontal="right" vertical="center"/>
    </xf>
    <xf numFmtId="0" fontId="2" fillId="4" borderId="12" xfId="0" applyFont="1" applyFill="1" applyBorder="1" applyAlignment="1">
      <alignment horizontal="left" vertical="top"/>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2" fillId="4" borderId="0" xfId="0" applyFont="1" applyFill="1" applyBorder="1" applyAlignment="1">
      <alignment horizontal="lef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5" xfId="0" applyFont="1" applyFill="1" applyBorder="1" applyAlignment="1">
      <alignment horizontal="left" vertical="center"/>
    </xf>
    <xf numFmtId="4" fontId="3" fillId="4" borderId="6" xfId="0" applyNumberFormat="1" applyFont="1" applyFill="1" applyBorder="1" applyAlignment="1">
      <alignment horizontal="center" vertical="center"/>
    </xf>
    <xf numFmtId="0" fontId="8" fillId="4" borderId="5"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6" xfId="0" applyFont="1" applyFill="1" applyBorder="1" applyAlignment="1">
      <alignment horizontal="left" vertical="center" wrapText="1"/>
    </xf>
    <xf numFmtId="0" fontId="30" fillId="4" borderId="0" xfId="0" applyFont="1" applyFill="1" applyBorder="1" applyAlignment="1">
      <alignment wrapText="1"/>
    </xf>
    <xf numFmtId="0" fontId="40" fillId="0" borderId="1" xfId="0" applyFont="1" applyFill="1" applyBorder="1" applyAlignment="1" applyProtection="1">
      <alignment horizontal="center" vertical="center" wrapText="1"/>
      <protection locked="0"/>
    </xf>
    <xf numFmtId="0" fontId="8" fillId="4" borderId="5" xfId="0" applyFont="1" applyFill="1" applyBorder="1" applyAlignment="1">
      <alignment vertical="center" wrapText="1"/>
    </xf>
    <xf numFmtId="0" fontId="13" fillId="4" borderId="47" xfId="0" applyFont="1" applyFill="1" applyBorder="1" applyAlignment="1" applyProtection="1">
      <alignment horizontal="center"/>
    </xf>
    <xf numFmtId="0" fontId="13" fillId="4" borderId="14" xfId="0" applyFont="1" applyFill="1" applyBorder="1" applyAlignment="1" applyProtection="1">
      <alignment horizontal="center"/>
    </xf>
    <xf numFmtId="0" fontId="30" fillId="4" borderId="5" xfId="0" applyFont="1" applyFill="1" applyBorder="1"/>
    <xf numFmtId="0" fontId="30" fillId="4" borderId="0" xfId="0" applyFont="1" applyFill="1" applyBorder="1" applyAlignment="1">
      <alignment vertical="top"/>
    </xf>
    <xf numFmtId="0" fontId="3" fillId="4" borderId="6" xfId="0" applyFont="1" applyFill="1" applyBorder="1" applyAlignment="1">
      <alignment horizontal="center" vertical="top"/>
    </xf>
    <xf numFmtId="0" fontId="2" fillId="4" borderId="6" xfId="0" applyFont="1" applyFill="1" applyBorder="1" applyAlignment="1">
      <alignment horizontal="right" vertical="top"/>
    </xf>
    <xf numFmtId="0" fontId="12" fillId="4" borderId="0" xfId="0" applyFont="1" applyFill="1" applyBorder="1" applyAlignment="1">
      <alignment horizontal="center" vertical="top"/>
    </xf>
    <xf numFmtId="49" fontId="3" fillId="4" borderId="6" xfId="0" applyNumberFormat="1" applyFont="1" applyFill="1" applyBorder="1" applyAlignment="1">
      <alignment horizontal="right"/>
    </xf>
    <xf numFmtId="0" fontId="12" fillId="4" borderId="0" xfId="0" applyFont="1" applyFill="1" applyBorder="1" applyAlignment="1" applyProtection="1">
      <alignment horizontal="center"/>
      <protection locked="0"/>
    </xf>
    <xf numFmtId="0" fontId="16" fillId="4" borderId="1" xfId="0" applyFont="1" applyFill="1" applyBorder="1" applyAlignment="1">
      <alignment horizontal="center" vertical="top"/>
    </xf>
    <xf numFmtId="0" fontId="41" fillId="4" borderId="6" xfId="0" applyFont="1" applyFill="1" applyBorder="1" applyAlignment="1">
      <alignment horizontal="center"/>
    </xf>
    <xf numFmtId="1" fontId="3" fillId="4" borderId="6" xfId="0" applyNumberFormat="1" applyFont="1" applyFill="1" applyBorder="1" applyAlignment="1">
      <alignment horizontal="center" wrapText="1"/>
    </xf>
    <xf numFmtId="0" fontId="2" fillId="4" borderId="6" xfId="0" applyFont="1" applyFill="1" applyBorder="1" applyAlignment="1">
      <alignment vertical="center"/>
    </xf>
    <xf numFmtId="0" fontId="30" fillId="4" borderId="5" xfId="0" applyFont="1" applyFill="1" applyBorder="1" applyAlignment="1">
      <alignment vertical="top"/>
    </xf>
    <xf numFmtId="0" fontId="30" fillId="4" borderId="0" xfId="0" applyFont="1" applyFill="1" applyBorder="1" applyAlignment="1">
      <alignment vertical="top" wrapText="1"/>
    </xf>
    <xf numFmtId="1" fontId="3" fillId="4" borderId="6" xfId="0" applyNumberFormat="1" applyFont="1" applyFill="1" applyBorder="1" applyAlignment="1">
      <alignment horizontal="center" vertical="top" wrapText="1"/>
    </xf>
    <xf numFmtId="0" fontId="8" fillId="4" borderId="5" xfId="0" applyFont="1" applyFill="1" applyBorder="1"/>
    <xf numFmtId="0" fontId="18" fillId="4" borderId="0" xfId="0" applyFont="1" applyFill="1" applyBorder="1" applyAlignment="1" applyProtection="1">
      <alignment horizontal="center"/>
      <protection locked="0"/>
    </xf>
    <xf numFmtId="0" fontId="2" fillId="4" borderId="2" xfId="0" applyFont="1" applyFill="1" applyBorder="1" applyAlignment="1"/>
    <xf numFmtId="0" fontId="2" fillId="4" borderId="4" xfId="0" applyFont="1" applyFill="1" applyBorder="1" applyAlignment="1"/>
    <xf numFmtId="0" fontId="32" fillId="4" borderId="5" xfId="0" applyFont="1" applyFill="1" applyBorder="1" applyAlignment="1">
      <alignment horizontal="center"/>
    </xf>
    <xf numFmtId="0" fontId="18" fillId="4" borderId="6" xfId="0" applyFont="1" applyFill="1" applyBorder="1" applyAlignment="1" applyProtection="1">
      <alignment horizontal="center"/>
      <protection locked="0"/>
    </xf>
    <xf numFmtId="0" fontId="2" fillId="2" borderId="0" xfId="0" applyFont="1" applyFill="1" applyBorder="1" applyAlignment="1">
      <alignment horizontal="center" wrapText="1"/>
    </xf>
    <xf numFmtId="0" fontId="2" fillId="2" borderId="2" xfId="0" applyFont="1" applyFill="1" applyBorder="1" applyAlignment="1">
      <alignment horizontal="justify" vertical="center"/>
    </xf>
    <xf numFmtId="0" fontId="2" fillId="2" borderId="3" xfId="0" applyFont="1" applyFill="1" applyBorder="1" applyAlignment="1"/>
    <xf numFmtId="0" fontId="2" fillId="2" borderId="4" xfId="0" applyFont="1" applyFill="1" applyBorder="1" applyAlignment="1"/>
    <xf numFmtId="0" fontId="2" fillId="2" borderId="6" xfId="0" applyFont="1" applyFill="1" applyBorder="1" applyAlignment="1">
      <alignment horizontal="center" wrapText="1"/>
    </xf>
    <xf numFmtId="0" fontId="2" fillId="2" borderId="5" xfId="0" applyFont="1" applyFill="1" applyBorder="1" applyAlignment="1">
      <alignment horizontal="center" wrapText="1"/>
    </xf>
    <xf numFmtId="0" fontId="2" fillId="2" borderId="10" xfId="0" applyFont="1" applyFill="1" applyBorder="1" applyAlignment="1">
      <alignment horizontal="center"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3" fillId="4" borderId="4" xfId="0" applyFont="1" applyFill="1" applyBorder="1" applyAlignment="1">
      <alignment horizontal="center" vertical="center"/>
    </xf>
    <xf numFmtId="0" fontId="2" fillId="4" borderId="0" xfId="0" applyFont="1" applyFill="1" applyBorder="1" applyAlignment="1">
      <alignment horizontal="left" vertical="center"/>
    </xf>
    <xf numFmtId="0" fontId="16" fillId="2" borderId="5" xfId="1" applyFont="1" applyFill="1" applyBorder="1" applyAlignment="1">
      <alignment horizontal="left" vertical="top" wrapText="1"/>
    </xf>
    <xf numFmtId="0" fontId="16" fillId="2" borderId="6" xfId="1" applyFont="1" applyFill="1" applyBorder="1" applyAlignment="1">
      <alignment horizontal="left" vertical="top" wrapText="1"/>
    </xf>
    <xf numFmtId="0" fontId="2" fillId="8" borderId="4" xfId="0" applyFont="1" applyFill="1" applyBorder="1" applyAlignment="1">
      <alignment horizontal="center" vertical="center" wrapText="1"/>
    </xf>
    <xf numFmtId="0" fontId="2" fillId="8" borderId="10" xfId="0" applyFont="1" applyFill="1" applyBorder="1" applyAlignment="1">
      <alignment vertical="center" wrapText="1"/>
    </xf>
    <xf numFmtId="0" fontId="14" fillId="8" borderId="12" xfId="0" applyFont="1" applyFill="1" applyBorder="1" applyAlignment="1">
      <alignment horizontal="center" vertical="center" wrapText="1"/>
    </xf>
    <xf numFmtId="0" fontId="2" fillId="8" borderId="12" xfId="0" applyFont="1" applyFill="1" applyBorder="1"/>
    <xf numFmtId="0" fontId="30" fillId="4" borderId="4" xfId="0" applyFont="1" applyFill="1" applyBorder="1" applyAlignment="1">
      <alignment vertical="top" wrapText="1"/>
    </xf>
    <xf numFmtId="0" fontId="30" fillId="4" borderId="6" xfId="0" applyFont="1" applyFill="1" applyBorder="1" applyAlignment="1">
      <alignment vertical="top" wrapText="1"/>
    </xf>
    <xf numFmtId="0" fontId="30" fillId="4" borderId="12" xfId="0" applyFont="1" applyFill="1" applyBorder="1" applyAlignment="1">
      <alignment vertical="top" wrapText="1"/>
    </xf>
    <xf numFmtId="0" fontId="2" fillId="4" borderId="0" xfId="0" applyFont="1" applyFill="1" applyBorder="1" applyAlignment="1">
      <alignment horizontal="center" wrapText="1"/>
    </xf>
    <xf numFmtId="0" fontId="2" fillId="4" borderId="6" xfId="0" applyFont="1" applyFill="1" applyBorder="1" applyAlignment="1">
      <alignment horizontal="center" wrapText="1"/>
    </xf>
    <xf numFmtId="0" fontId="2" fillId="4" borderId="5" xfId="0" applyFont="1" applyFill="1" applyBorder="1" applyAlignment="1">
      <alignment horizontal="center" wrapText="1"/>
    </xf>
    <xf numFmtId="0" fontId="16" fillId="2" borderId="5" xfId="1" applyFont="1" applyFill="1" applyBorder="1" applyAlignment="1">
      <alignment vertical="top"/>
    </xf>
    <xf numFmtId="0" fontId="16" fillId="2" borderId="6" xfId="1" applyFont="1" applyFill="1" applyBorder="1" applyAlignment="1">
      <alignment vertical="top"/>
    </xf>
    <xf numFmtId="0" fontId="2" fillId="2" borderId="2" xfId="0" applyFont="1" applyFill="1" applyBorder="1" applyAlignment="1">
      <alignment horizontal="center" wrapText="1"/>
    </xf>
    <xf numFmtId="0" fontId="32" fillId="4" borderId="6" xfId="0" applyFont="1" applyFill="1" applyBorder="1" applyAlignment="1">
      <alignment horizontal="center"/>
    </xf>
    <xf numFmtId="0" fontId="2" fillId="4" borderId="0" xfId="0" applyFont="1" applyFill="1" applyBorder="1" applyAlignment="1">
      <alignment horizontal="right" vertical="center"/>
    </xf>
    <xf numFmtId="0" fontId="3" fillId="8" borderId="7" xfId="0" applyFont="1" applyFill="1" applyBorder="1" applyAlignment="1">
      <alignment horizontal="center" vertical="top" wrapText="1"/>
    </xf>
    <xf numFmtId="0" fontId="3" fillId="8" borderId="9"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top"/>
      <protection locked="0"/>
    </xf>
    <xf numFmtId="0" fontId="30" fillId="4" borderId="5" xfId="0" applyFont="1" applyFill="1" applyBorder="1" applyAlignment="1">
      <alignment horizontal="right"/>
    </xf>
    <xf numFmtId="0" fontId="3" fillId="8" borderId="1" xfId="0" applyFont="1" applyFill="1" applyBorder="1" applyAlignment="1">
      <alignment horizontal="center" vertical="top" wrapText="1"/>
    </xf>
    <xf numFmtId="0" fontId="30" fillId="4" borderId="13" xfId="0" applyFont="1" applyFill="1" applyBorder="1" applyAlignment="1"/>
    <xf numFmtId="0" fontId="30" fillId="4" borderId="4" xfId="0" applyFont="1" applyFill="1" applyBorder="1" applyAlignment="1"/>
    <xf numFmtId="0" fontId="2" fillId="4" borderId="14" xfId="0" applyFont="1" applyFill="1" applyBorder="1" applyAlignment="1">
      <alignment horizontal="left" vertical="top"/>
    </xf>
    <xf numFmtId="0" fontId="30" fillId="4" borderId="5" xfId="0" applyFont="1" applyFill="1" applyBorder="1" applyAlignment="1">
      <alignment horizontal="right" vertical="center"/>
    </xf>
    <xf numFmtId="0" fontId="12" fillId="4" borderId="0" xfId="0" applyFont="1" applyFill="1" applyBorder="1" applyAlignment="1" applyProtection="1">
      <alignment horizontal="center" vertical="top"/>
      <protection locked="0"/>
    </xf>
    <xf numFmtId="0" fontId="18" fillId="4" borderId="3" xfId="0" applyFont="1" applyFill="1" applyBorder="1" applyAlignment="1" applyProtection="1">
      <alignment horizontal="center"/>
      <protection locked="0"/>
    </xf>
    <xf numFmtId="0" fontId="32" fillId="4" borderId="3" xfId="0" applyFont="1" applyFill="1" applyBorder="1" applyAlignment="1">
      <alignment horizontal="center"/>
    </xf>
    <xf numFmtId="0" fontId="18" fillId="4" borderId="4" xfId="0" applyFont="1" applyFill="1" applyBorder="1" applyAlignment="1" applyProtection="1">
      <alignment horizontal="center"/>
      <protection locked="0"/>
    </xf>
    <xf numFmtId="0" fontId="12" fillId="4" borderId="11" xfId="0" applyFont="1" applyFill="1" applyBorder="1" applyAlignment="1" applyProtection="1">
      <alignment horizontal="center"/>
      <protection locked="0"/>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2" fillId="8" borderId="10" xfId="0" applyFont="1" applyFill="1" applyBorder="1"/>
    <xf numFmtId="0" fontId="2" fillId="8" borderId="11" xfId="0" applyFont="1" applyFill="1" applyBorder="1" applyAlignment="1">
      <alignment horizontal="center"/>
    </xf>
    <xf numFmtId="0" fontId="30" fillId="4" borderId="2" xfId="0" applyFont="1" applyFill="1" applyBorder="1"/>
    <xf numFmtId="0" fontId="30" fillId="4" borderId="0" xfId="0" applyFont="1" applyFill="1" applyBorder="1"/>
    <xf numFmtId="0" fontId="30" fillId="4" borderId="10" xfId="0" applyFont="1" applyFill="1" applyBorder="1"/>
    <xf numFmtId="0" fontId="3" fillId="8" borderId="13" xfId="0" applyFont="1" applyFill="1" applyBorder="1" applyAlignment="1">
      <alignment horizontal="center" vertical="center"/>
    </xf>
    <xf numFmtId="0" fontId="2" fillId="8" borderId="14" xfId="0" applyFont="1" applyFill="1" applyBorder="1" applyAlignment="1">
      <alignment horizontal="center"/>
    </xf>
    <xf numFmtId="0" fontId="3" fillId="4" borderId="1" xfId="0" applyFont="1" applyFill="1" applyBorder="1" applyAlignment="1">
      <alignment horizontal="center" vertical="top"/>
    </xf>
    <xf numFmtId="0" fontId="3" fillId="4" borderId="47" xfId="0" applyFont="1" applyFill="1" applyBorder="1" applyAlignment="1">
      <alignment horizontal="center"/>
    </xf>
    <xf numFmtId="0" fontId="34" fillId="4" borderId="0" xfId="0" applyFont="1" applyFill="1" applyBorder="1" applyAlignment="1">
      <alignment horizontal="left" vertical="center"/>
    </xf>
    <xf numFmtId="0" fontId="30" fillId="4" borderId="0" xfId="0" applyFont="1" applyFill="1" applyBorder="1" applyAlignment="1">
      <alignment horizontal="center" vertical="center"/>
    </xf>
    <xf numFmtId="0" fontId="40" fillId="0" borderId="1" xfId="0" applyFont="1" applyFill="1" applyBorder="1" applyAlignment="1" applyProtection="1">
      <alignment horizontal="center" vertical="top" wrapText="1"/>
      <protection locked="0"/>
    </xf>
    <xf numFmtId="0" fontId="12" fillId="0" borderId="1" xfId="0" applyFont="1" applyFill="1" applyBorder="1" applyAlignment="1" applyProtection="1">
      <alignment horizontal="center" wrapText="1"/>
      <protection locked="0"/>
    </xf>
    <xf numFmtId="0" fontId="12" fillId="0" borderId="1" xfId="0" applyFont="1" applyFill="1" applyBorder="1" applyAlignment="1" applyProtection="1">
      <alignment horizontal="center" vertical="top"/>
      <protection locked="0"/>
    </xf>
    <xf numFmtId="0" fontId="37" fillId="0" borderId="14" xfId="0" applyFont="1" applyFill="1" applyBorder="1" applyAlignment="1" applyProtection="1">
      <alignment horizontal="center" vertical="top"/>
      <protection locked="0"/>
    </xf>
    <xf numFmtId="0" fontId="37" fillId="0" borderId="13" xfId="0" applyFont="1" applyFill="1" applyBorder="1" applyAlignment="1" applyProtection="1">
      <alignment horizontal="center"/>
      <protection locked="0"/>
    </xf>
    <xf numFmtId="0" fontId="37" fillId="0" borderId="1" xfId="0" applyFont="1" applyFill="1" applyBorder="1" applyAlignment="1" applyProtection="1">
      <alignment horizontal="center" vertical="center"/>
      <protection locked="0"/>
    </xf>
    <xf numFmtId="0" fontId="37" fillId="0" borderId="6" xfId="0" applyFont="1" applyFill="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38" fillId="4" borderId="1" xfId="0" applyFont="1" applyFill="1" applyBorder="1" applyAlignment="1" applyProtection="1">
      <alignment horizontal="center" vertical="center" wrapText="1"/>
      <protection locked="0"/>
    </xf>
    <xf numFmtId="1" fontId="12" fillId="0" borderId="1" xfId="0" applyNumberFormat="1" applyFont="1" applyFill="1" applyBorder="1" applyAlignment="1" applyProtection="1">
      <alignment horizontal="center" vertical="top"/>
      <protection locked="0"/>
    </xf>
    <xf numFmtId="1" fontId="12" fillId="0" borderId="1" xfId="0" applyNumberFormat="1" applyFont="1" applyFill="1" applyBorder="1" applyAlignment="1" applyProtection="1">
      <alignment horizontal="center"/>
      <protection locked="0"/>
    </xf>
    <xf numFmtId="1" fontId="12" fillId="0" borderId="14" xfId="0" applyNumberFormat="1"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4" fontId="18" fillId="0" borderId="1" xfId="0" applyNumberFormat="1"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4" fontId="12" fillId="0" borderId="1" xfId="0" applyNumberFormat="1" applyFont="1" applyFill="1" applyBorder="1" applyProtection="1">
      <protection locked="0"/>
    </xf>
    <xf numFmtId="0" fontId="12" fillId="0" borderId="1" xfId="0" applyFont="1" applyFill="1" applyBorder="1" applyProtection="1">
      <protection locked="0"/>
    </xf>
    <xf numFmtId="0" fontId="12" fillId="0" borderId="1" xfId="0" applyFont="1" applyFill="1" applyBorder="1" applyAlignment="1" applyProtection="1">
      <alignment vertical="top"/>
      <protection locked="0"/>
    </xf>
    <xf numFmtId="3" fontId="18" fillId="0" borderId="1" xfId="0" applyNumberFormat="1" applyFont="1" applyBorder="1" applyAlignment="1" applyProtection="1">
      <alignment horizontal="center" vertical="center" wrapText="1"/>
      <protection locked="0"/>
    </xf>
    <xf numFmtId="0" fontId="12" fillId="0" borderId="1" xfId="0" applyFont="1" applyBorder="1" applyProtection="1">
      <protection locked="0"/>
    </xf>
    <xf numFmtId="4" fontId="12" fillId="0" borderId="1" xfId="0" applyNumberFormat="1" applyFont="1" applyBorder="1" applyProtection="1">
      <protection locked="0"/>
    </xf>
    <xf numFmtId="0" fontId="12" fillId="0" borderId="9" xfId="0" applyFont="1" applyFill="1" applyBorder="1" applyAlignment="1" applyProtection="1">
      <alignment horizontal="center"/>
      <protection locked="0"/>
    </xf>
    <xf numFmtId="0" fontId="12" fillId="0" borderId="1" xfId="0" applyFont="1" applyBorder="1" applyAlignment="1" applyProtection="1">
      <alignment horizontal="center" vertical="center"/>
      <protection locked="0"/>
    </xf>
    <xf numFmtId="3" fontId="19" fillId="0" borderId="1" xfId="0" applyNumberFormat="1" applyFont="1" applyFill="1" applyBorder="1" applyAlignment="1" applyProtection="1">
      <alignment horizontal="center" vertical="center" wrapText="1"/>
      <protection locked="0"/>
    </xf>
    <xf numFmtId="1" fontId="12" fillId="0" borderId="1" xfId="0" applyNumberFormat="1" applyFont="1" applyFill="1" applyBorder="1" applyAlignment="1" applyProtection="1">
      <alignment horizontal="center" vertical="top" wrapText="1"/>
      <protection locked="0"/>
    </xf>
    <xf numFmtId="0" fontId="12" fillId="0" borderId="1" xfId="0" applyFont="1" applyBorder="1" applyAlignment="1" applyProtection="1">
      <protection locked="0"/>
    </xf>
    <xf numFmtId="4" fontId="12" fillId="0" borderId="1" xfId="0" applyNumberFormat="1" applyFont="1" applyFill="1" applyBorder="1" applyAlignment="1" applyProtection="1">
      <alignment horizontal="center"/>
      <protection locked="0"/>
    </xf>
    <xf numFmtId="0" fontId="12" fillId="0" borderId="1" xfId="0" applyFont="1" applyBorder="1" applyAlignment="1" applyProtection="1">
      <alignment horizontal="center"/>
      <protection locked="0"/>
    </xf>
    <xf numFmtId="4" fontId="12" fillId="0" borderId="1" xfId="0" applyNumberFormat="1" applyFont="1" applyBorder="1" applyAlignment="1" applyProtection="1">
      <alignment horizontal="center"/>
      <protection locked="0"/>
    </xf>
    <xf numFmtId="0" fontId="34" fillId="2" borderId="5"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0" xfId="0" applyFont="1" applyFill="1" applyBorder="1" applyAlignment="1">
      <alignment horizontal="left" vertical="top" wrapText="1"/>
    </xf>
    <xf numFmtId="0" fontId="34" fillId="2" borderId="10" xfId="0" applyFont="1" applyFill="1" applyBorder="1" applyAlignment="1">
      <alignment horizontal="left" vertical="top" wrapText="1"/>
    </xf>
    <xf numFmtId="0" fontId="34" fillId="2" borderId="12" xfId="0" applyFont="1" applyFill="1" applyBorder="1" applyAlignment="1">
      <alignment horizontal="left" vertical="top" wrapText="1"/>
    </xf>
    <xf numFmtId="0" fontId="34" fillId="2" borderId="11" xfId="0" applyFont="1" applyFill="1" applyBorder="1" applyAlignment="1">
      <alignment horizontal="left" vertical="top" wrapText="1"/>
    </xf>
    <xf numFmtId="0" fontId="34" fillId="4" borderId="5" xfId="0" applyFont="1" applyFill="1" applyBorder="1" applyAlignment="1">
      <alignment horizontal="left" vertical="top" wrapText="1"/>
    </xf>
    <xf numFmtId="0" fontId="34" fillId="4" borderId="6" xfId="0" applyFont="1" applyFill="1" applyBorder="1" applyAlignment="1">
      <alignment horizontal="left" vertical="top" wrapText="1"/>
    </xf>
    <xf numFmtId="0" fontId="34" fillId="4" borderId="10" xfId="0" applyFont="1" applyFill="1" applyBorder="1" applyAlignment="1">
      <alignment horizontal="left" vertical="top" wrapText="1"/>
    </xf>
    <xf numFmtId="0" fontId="34" fillId="4" borderId="11" xfId="0" applyFont="1" applyFill="1" applyBorder="1" applyAlignment="1">
      <alignment horizontal="left" vertical="top" wrapText="1"/>
    </xf>
    <xf numFmtId="0" fontId="34" fillId="4" borderId="12" xfId="0" applyFont="1" applyFill="1" applyBorder="1" applyAlignment="1">
      <alignment horizontal="left" vertical="top" wrapText="1"/>
    </xf>
    <xf numFmtId="0" fontId="34" fillId="4" borderId="0" xfId="0" applyFont="1" applyFill="1" applyBorder="1" applyAlignment="1">
      <alignment horizontal="left" vertical="top" wrapText="1"/>
    </xf>
    <xf numFmtId="0" fontId="34" fillId="4" borderId="2" xfId="0" applyFont="1" applyFill="1" applyBorder="1" applyAlignment="1">
      <alignment horizontal="left" vertical="top" wrapText="1"/>
    </xf>
    <xf numFmtId="0" fontId="34" fillId="4" borderId="3" xfId="0" applyFont="1" applyFill="1" applyBorder="1" applyAlignment="1">
      <alignment horizontal="left" vertical="top" wrapText="1"/>
    </xf>
    <xf numFmtId="0" fontId="34" fillId="4" borderId="4" xfId="0" applyFont="1" applyFill="1" applyBorder="1" applyAlignment="1">
      <alignment horizontal="left" vertical="top" wrapText="1"/>
    </xf>
    <xf numFmtId="0" fontId="3" fillId="8" borderId="7" xfId="0" applyFont="1" applyFill="1" applyBorder="1" applyAlignment="1">
      <alignment horizontal="left" vertical="top"/>
    </xf>
    <xf numFmtId="0" fontId="3" fillId="8" borderId="8" xfId="0" applyFont="1" applyFill="1" applyBorder="1" applyAlignment="1">
      <alignment horizontal="center" vertical="center"/>
    </xf>
    <xf numFmtId="0" fontId="3" fillId="8" borderId="9" xfId="0" applyFont="1" applyFill="1" applyBorder="1" applyAlignment="1">
      <alignment horizontal="center" vertical="center"/>
    </xf>
    <xf numFmtId="0" fontId="30" fillId="4" borderId="1" xfId="0" applyFont="1" applyFill="1" applyBorder="1" applyAlignment="1">
      <alignment horizontal="left" vertical="center"/>
    </xf>
    <xf numFmtId="0" fontId="3" fillId="4" borderId="13" xfId="0" applyFont="1" applyFill="1" applyBorder="1" applyAlignment="1">
      <alignment horizontal="center" vertical="center"/>
    </xf>
    <xf numFmtId="2" fontId="30" fillId="4" borderId="14" xfId="0" applyNumberFormat="1" applyFont="1" applyFill="1" applyBorder="1" applyAlignment="1">
      <alignment horizontal="center"/>
    </xf>
    <xf numFmtId="0" fontId="30" fillId="4" borderId="1" xfId="0" applyFont="1" applyFill="1" applyBorder="1" applyAlignment="1">
      <alignment horizontal="right"/>
    </xf>
    <xf numFmtId="2" fontId="30" fillId="4" borderId="1" xfId="0" applyNumberFormat="1" applyFont="1" applyFill="1" applyBorder="1" applyAlignment="1">
      <alignment horizontal="center"/>
    </xf>
    <xf numFmtId="0" fontId="32" fillId="8" borderId="13" xfId="0" applyFont="1" applyFill="1" applyBorder="1" applyAlignment="1">
      <alignment horizontal="right"/>
    </xf>
    <xf numFmtId="0" fontId="2" fillId="8" borderId="14" xfId="0" applyFont="1" applyFill="1" applyBorder="1"/>
    <xf numFmtId="4" fontId="3" fillId="8" borderId="9" xfId="0" applyNumberFormat="1" applyFont="1" applyFill="1" applyBorder="1" applyAlignment="1">
      <alignment horizontal="center"/>
    </xf>
    <xf numFmtId="4" fontId="3" fillId="8" borderId="1" xfId="0" applyNumberFormat="1" applyFont="1" applyFill="1" applyBorder="1" applyAlignment="1">
      <alignment horizontal="center"/>
    </xf>
    <xf numFmtId="0" fontId="30" fillId="4" borderId="47" xfId="0" applyFont="1" applyFill="1" applyBorder="1" applyAlignment="1">
      <alignment horizontal="left" vertical="center"/>
    </xf>
    <xf numFmtId="0" fontId="30" fillId="4" borderId="14" xfId="0" applyFont="1" applyFill="1" applyBorder="1" applyAlignment="1">
      <alignment horizontal="left" vertical="center"/>
    </xf>
    <xf numFmtId="0" fontId="32" fillId="4" borderId="1" xfId="0" applyFont="1" applyFill="1" applyBorder="1" applyAlignment="1">
      <alignment horizontal="right" vertical="center"/>
    </xf>
    <xf numFmtId="0" fontId="32" fillId="4" borderId="1" xfId="0" applyFont="1" applyFill="1" applyBorder="1" applyAlignment="1">
      <alignment horizontal="center" vertical="center"/>
    </xf>
    <xf numFmtId="0" fontId="30" fillId="4" borderId="6" xfId="0" applyFont="1" applyFill="1" applyBorder="1" applyAlignment="1">
      <alignment horizontal="left" vertical="center"/>
    </xf>
    <xf numFmtId="0" fontId="30" fillId="4" borderId="12" xfId="0" applyFont="1" applyFill="1" applyBorder="1" applyAlignment="1">
      <alignment horizontal="left" vertical="center"/>
    </xf>
    <xf numFmtId="0" fontId="18" fillId="4" borderId="2" xfId="0" applyFont="1" applyFill="1" applyBorder="1" applyAlignment="1">
      <alignment vertical="top" wrapText="1"/>
    </xf>
    <xf numFmtId="0" fontId="18" fillId="4" borderId="3" xfId="0" applyFont="1" applyFill="1" applyBorder="1" applyAlignment="1">
      <alignment vertical="top" wrapText="1"/>
    </xf>
    <xf numFmtId="0" fontId="3" fillId="8" borderId="4" xfId="0" applyFont="1" applyFill="1" applyBorder="1" applyAlignment="1">
      <alignment horizontal="center"/>
    </xf>
    <xf numFmtId="0" fontId="3" fillId="8" borderId="13" xfId="0" applyFont="1" applyFill="1" applyBorder="1" applyAlignment="1">
      <alignment horizontal="center"/>
    </xf>
    <xf numFmtId="0" fontId="30" fillId="4" borderId="1" xfId="0" applyFont="1" applyFill="1" applyBorder="1"/>
    <xf numFmtId="4" fontId="32" fillId="4" borderId="1" xfId="0" applyNumberFormat="1" applyFont="1" applyFill="1" applyBorder="1" applyAlignment="1">
      <alignment horizontal="center"/>
    </xf>
    <xf numFmtId="4" fontId="12" fillId="4" borderId="0" xfId="0" applyNumberFormat="1"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protection locked="0"/>
    </xf>
    <xf numFmtId="4" fontId="17" fillId="4" borderId="1" xfId="0" applyNumberFormat="1" applyFont="1" applyFill="1" applyBorder="1" applyAlignment="1" applyProtection="1">
      <alignment horizontal="center" vertical="center"/>
    </xf>
    <xf numFmtId="1" fontId="17" fillId="4" borderId="1" xfId="0" applyNumberFormat="1" applyFont="1" applyFill="1" applyBorder="1" applyAlignment="1" applyProtection="1">
      <alignment horizontal="center" vertical="center"/>
    </xf>
    <xf numFmtId="0" fontId="3" fillId="8" borderId="6" xfId="0" applyFont="1" applyFill="1" applyBorder="1" applyAlignment="1">
      <alignment horizontal="center" vertical="center"/>
    </xf>
    <xf numFmtId="4" fontId="17" fillId="4" borderId="0" xfId="0" applyNumberFormat="1" applyFont="1" applyFill="1" applyBorder="1" applyAlignment="1" applyProtection="1">
      <alignment horizontal="center" vertical="center"/>
    </xf>
    <xf numFmtId="49" fontId="2" fillId="2" borderId="5" xfId="0" applyNumberFormat="1" applyFont="1" applyFill="1" applyBorder="1" applyAlignment="1">
      <alignment horizontal="left" vertical="top"/>
    </xf>
    <xf numFmtId="0" fontId="2" fillId="2" borderId="6" xfId="0" applyFont="1" applyFill="1" applyBorder="1" applyAlignment="1">
      <alignment horizontal="center" vertical="center"/>
    </xf>
    <xf numFmtId="0" fontId="17" fillId="4" borderId="0" xfId="0" applyFont="1" applyFill="1" applyBorder="1" applyAlignment="1" applyProtection="1">
      <alignment horizontal="left"/>
      <protection locked="0"/>
    </xf>
    <xf numFmtId="0" fontId="18" fillId="4" borderId="0" xfId="0" applyFont="1" applyFill="1" applyBorder="1" applyAlignment="1" applyProtection="1">
      <alignment horizontal="center" vertical="center"/>
      <protection locked="0"/>
    </xf>
    <xf numFmtId="0" fontId="30" fillId="4" borderId="5" xfId="0" applyFont="1" applyFill="1" applyBorder="1" applyAlignment="1">
      <alignment vertical="center" wrapText="1"/>
    </xf>
    <xf numFmtId="0" fontId="32" fillId="4" borderId="5" xfId="0" applyFont="1" applyFill="1" applyBorder="1" applyAlignment="1">
      <alignment horizontal="right" vertical="center"/>
    </xf>
    <xf numFmtId="0" fontId="32" fillId="4" borderId="5" xfId="0" applyFont="1" applyFill="1" applyBorder="1" applyAlignment="1">
      <alignment horizontal="center" vertical="center"/>
    </xf>
    <xf numFmtId="4" fontId="30" fillId="4" borderId="0" xfId="0" applyNumberFormat="1" applyFont="1" applyFill="1" applyBorder="1" applyAlignment="1">
      <alignment vertical="center"/>
    </xf>
    <xf numFmtId="4" fontId="32" fillId="4" borderId="0" xfId="0" applyNumberFormat="1" applyFont="1" applyFill="1" applyBorder="1" applyAlignment="1">
      <alignment vertical="center"/>
    </xf>
    <xf numFmtId="4" fontId="18" fillId="4" borderId="0" xfId="0" applyNumberFormat="1" applyFont="1" applyFill="1" applyBorder="1" applyAlignment="1" applyProtection="1">
      <alignment vertical="center"/>
      <protection locked="0"/>
    </xf>
    <xf numFmtId="0" fontId="18" fillId="4" borderId="5" xfId="0" applyFont="1" applyFill="1" applyBorder="1" applyAlignment="1" applyProtection="1">
      <alignment vertical="top" wrapText="1"/>
      <protection locked="0"/>
    </xf>
    <xf numFmtId="0" fontId="18" fillId="4" borderId="0" xfId="0" applyFont="1" applyFill="1" applyBorder="1" applyAlignment="1" applyProtection="1">
      <alignment vertical="top" wrapText="1"/>
      <protection locked="0"/>
    </xf>
    <xf numFmtId="0" fontId="46" fillId="8" borderId="9" xfId="0" applyFont="1" applyFill="1" applyBorder="1" applyAlignment="1">
      <alignment horizontal="center" vertical="center"/>
    </xf>
    <xf numFmtId="0" fontId="37" fillId="0" borderId="12" xfId="0" applyFont="1" applyFill="1" applyBorder="1" applyAlignment="1" applyProtection="1">
      <alignment horizontal="center" vertical="center"/>
      <protection locked="0"/>
    </xf>
    <xf numFmtId="0" fontId="37" fillId="0" borderId="9" xfId="0" applyFont="1" applyFill="1" applyBorder="1" applyAlignment="1" applyProtection="1">
      <alignment horizontal="center" vertical="center"/>
      <protection locked="0"/>
    </xf>
    <xf numFmtId="0" fontId="8" fillId="0" borderId="0" xfId="0" applyFont="1" applyFill="1" applyBorder="1" applyAlignment="1">
      <alignment vertical="top"/>
    </xf>
    <xf numFmtId="0" fontId="46" fillId="2" borderId="0" xfId="0" applyFont="1" applyFill="1" applyBorder="1" applyAlignment="1">
      <alignment vertical="top"/>
    </xf>
    <xf numFmtId="0" fontId="30" fillId="8" borderId="2" xfId="0" applyFont="1" applyFill="1" applyBorder="1"/>
    <xf numFmtId="0" fontId="2" fillId="8" borderId="3" xfId="0" applyFont="1" applyFill="1" applyBorder="1"/>
    <xf numFmtId="0" fontId="2" fillId="8" borderId="7" xfId="0" applyFont="1" applyFill="1" applyBorder="1"/>
    <xf numFmtId="0" fontId="30" fillId="8" borderId="8" xfId="0" applyFont="1" applyFill="1" applyBorder="1" applyAlignment="1">
      <alignment horizontal="right"/>
    </xf>
    <xf numFmtId="49" fontId="2" fillId="2" borderId="10" xfId="0" applyNumberFormat="1"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49" fontId="2" fillId="2" borderId="12" xfId="0" applyNumberFormat="1" applyFont="1" applyFill="1" applyBorder="1" applyAlignment="1">
      <alignment horizontal="left" vertical="top" wrapText="1"/>
    </xf>
    <xf numFmtId="0" fontId="48" fillId="2" borderId="10" xfId="1" applyFont="1" applyFill="1" applyBorder="1" applyAlignment="1">
      <alignment vertical="top"/>
    </xf>
    <xf numFmtId="0" fontId="34" fillId="2" borderId="12" xfId="0" applyFont="1" applyFill="1" applyBorder="1" applyAlignment="1">
      <alignment vertical="top" wrapText="1"/>
    </xf>
    <xf numFmtId="49" fontId="8" fillId="2" borderId="5" xfId="0" applyNumberFormat="1" applyFont="1" applyFill="1" applyBorder="1" applyAlignment="1">
      <alignment vertical="top" wrapText="1"/>
    </xf>
    <xf numFmtId="49" fontId="8" fillId="2" borderId="0" xfId="0" applyNumberFormat="1" applyFont="1" applyFill="1" applyBorder="1" applyAlignment="1">
      <alignment vertical="top" wrapText="1"/>
    </xf>
    <xf numFmtId="49" fontId="8" fillId="2" borderId="6" xfId="0" applyNumberFormat="1" applyFont="1" applyFill="1" applyBorder="1" applyAlignment="1">
      <alignment vertical="top" wrapText="1"/>
    </xf>
    <xf numFmtId="49" fontId="8" fillId="2" borderId="10" xfId="0" applyNumberFormat="1" applyFont="1" applyFill="1" applyBorder="1" applyAlignment="1">
      <alignment vertical="top" wrapText="1"/>
    </xf>
    <xf numFmtId="49" fontId="8" fillId="2" borderId="11" xfId="0" applyNumberFormat="1" applyFont="1" applyFill="1" applyBorder="1" applyAlignment="1">
      <alignment vertical="top" wrapText="1"/>
    </xf>
    <xf numFmtId="49" fontId="8" fillId="2" borderId="12" xfId="0" applyNumberFormat="1" applyFont="1" applyFill="1" applyBorder="1" applyAlignment="1">
      <alignment vertical="top" wrapText="1"/>
    </xf>
    <xf numFmtId="0" fontId="34" fillId="4" borderId="2" xfId="0" applyFont="1" applyFill="1" applyBorder="1" applyAlignment="1">
      <alignment vertical="top" wrapText="1"/>
    </xf>
    <xf numFmtId="0" fontId="34" fillId="4" borderId="3" xfId="0" applyFont="1" applyFill="1" applyBorder="1" applyAlignment="1">
      <alignment vertical="top" wrapText="1"/>
    </xf>
    <xf numFmtId="0" fontId="34" fillId="4" borderId="4" xfId="0" applyFont="1" applyFill="1" applyBorder="1" applyAlignment="1">
      <alignment vertical="top" wrapText="1"/>
    </xf>
    <xf numFmtId="0" fontId="34" fillId="4" borderId="5" xfId="0" applyFont="1" applyFill="1" applyBorder="1" applyAlignment="1">
      <alignment vertical="top" wrapText="1"/>
    </xf>
    <xf numFmtId="0" fontId="34" fillId="4" borderId="0" xfId="0" applyFont="1" applyFill="1" applyBorder="1" applyAlignment="1">
      <alignment vertical="top" wrapText="1"/>
    </xf>
    <xf numFmtId="0" fontId="34" fillId="4" borderId="6" xfId="0" applyFont="1" applyFill="1" applyBorder="1" applyAlignment="1">
      <alignment vertical="top" wrapText="1"/>
    </xf>
    <xf numFmtId="49" fontId="2" fillId="4" borderId="5" xfId="0" applyNumberFormat="1" applyFont="1" applyFill="1" applyBorder="1" applyAlignment="1">
      <alignment horizontal="left" vertical="top"/>
    </xf>
    <xf numFmtId="49" fontId="2" fillId="4" borderId="0" xfId="0" applyNumberFormat="1" applyFont="1" applyFill="1" applyBorder="1" applyAlignment="1">
      <alignment horizontal="left" vertical="top"/>
    </xf>
    <xf numFmtId="49" fontId="2" fillId="4" borderId="6" xfId="0" applyNumberFormat="1" applyFont="1" applyFill="1" applyBorder="1" applyAlignment="1">
      <alignment horizontal="left" vertical="top"/>
    </xf>
    <xf numFmtId="0" fontId="34" fillId="4" borderId="10" xfId="0" applyFont="1" applyFill="1" applyBorder="1" applyAlignment="1">
      <alignment vertical="top" wrapText="1"/>
    </xf>
    <xf numFmtId="0" fontId="34" fillId="4" borderId="11" xfId="0" applyFont="1" applyFill="1" applyBorder="1" applyAlignment="1">
      <alignment vertical="top" wrapText="1"/>
    </xf>
    <xf numFmtId="0" fontId="34" fillId="4" borderId="12" xfId="0" applyFont="1" applyFill="1" applyBorder="1" applyAlignment="1">
      <alignment vertical="top" wrapText="1"/>
    </xf>
    <xf numFmtId="0" fontId="30" fillId="8" borderId="10" xfId="0" applyFont="1" applyFill="1" applyBorder="1"/>
    <xf numFmtId="0" fontId="30" fillId="8" borderId="7" xfId="0" applyFont="1" applyFill="1" applyBorder="1"/>
    <xf numFmtId="0" fontId="30" fillId="8" borderId="4" xfId="0" applyFont="1" applyFill="1" applyBorder="1"/>
    <xf numFmtId="0" fontId="30" fillId="8" borderId="12" xfId="0" applyFont="1" applyFill="1" applyBorder="1" applyAlignment="1">
      <alignment horizontal="right"/>
    </xf>
    <xf numFmtId="0" fontId="30" fillId="8" borderId="9" xfId="0" applyFont="1" applyFill="1" applyBorder="1" applyAlignment="1">
      <alignment horizontal="right"/>
    </xf>
    <xf numFmtId="0" fontId="46" fillId="8" borderId="8" xfId="0" applyFont="1" applyFill="1" applyBorder="1" applyAlignment="1">
      <alignment horizontal="center" vertical="center"/>
    </xf>
    <xf numFmtId="0" fontId="46" fillId="8" borderId="1" xfId="0" applyFont="1" applyFill="1" applyBorder="1" applyAlignment="1">
      <alignment horizontal="center" vertical="center"/>
    </xf>
    <xf numFmtId="0" fontId="2" fillId="8" borderId="13" xfId="0" applyFont="1" applyFill="1" applyBorder="1"/>
    <xf numFmtId="4" fontId="2" fillId="8" borderId="11" xfId="0" applyNumberFormat="1" applyFont="1" applyFill="1" applyBorder="1" applyAlignment="1">
      <alignment horizontal="center"/>
    </xf>
    <xf numFmtId="4" fontId="2" fillId="8" borderId="14" xfId="0" applyNumberFormat="1" applyFont="1" applyFill="1" applyBorder="1" applyAlignment="1">
      <alignment horizontal="center"/>
    </xf>
    <xf numFmtId="4" fontId="2" fillId="8" borderId="8" xfId="0" applyNumberFormat="1" applyFont="1" applyFill="1" applyBorder="1" applyAlignment="1">
      <alignment horizontal="center"/>
    </xf>
    <xf numFmtId="4" fontId="2" fillId="8" borderId="1" xfId="0" applyNumberFormat="1" applyFont="1" applyFill="1" applyBorder="1" applyAlignment="1">
      <alignment horizontal="center"/>
    </xf>
    <xf numFmtId="0" fontId="3" fillId="2" borderId="2" xfId="0" applyFont="1" applyFill="1" applyBorder="1"/>
    <xf numFmtId="0" fontId="37" fillId="0" borderId="8" xfId="0" applyFont="1" applyFill="1" applyBorder="1" applyAlignment="1" applyProtection="1">
      <alignment horizontal="center" vertical="center"/>
      <protection locked="0"/>
    </xf>
    <xf numFmtId="0" fontId="37" fillId="0" borderId="1" xfId="0" applyFont="1" applyFill="1" applyBorder="1" applyAlignment="1" applyProtection="1">
      <alignment horizontal="left" vertical="top"/>
      <protection locked="0"/>
    </xf>
    <xf numFmtId="0" fontId="37" fillId="0" borderId="1" xfId="0" applyFont="1" applyFill="1" applyBorder="1" applyAlignment="1" applyProtection="1">
      <alignment horizontal="center"/>
      <protection locked="0"/>
    </xf>
    <xf numFmtId="49" fontId="46" fillId="2" borderId="0" xfId="0" applyNumberFormat="1" applyFont="1" applyFill="1" applyBorder="1" applyAlignment="1"/>
    <xf numFmtId="0" fontId="46" fillId="2" borderId="0" xfId="0" applyFont="1" applyFill="1" applyBorder="1" applyAlignment="1"/>
    <xf numFmtId="0" fontId="3" fillId="2" borderId="5" xfId="0" applyFont="1" applyFill="1" applyBorder="1" applyAlignment="1">
      <alignment vertical="top"/>
    </xf>
    <xf numFmtId="0" fontId="4" fillId="2" borderId="5" xfId="0" applyFont="1" applyFill="1" applyBorder="1" applyAlignment="1">
      <alignment vertical="top"/>
    </xf>
    <xf numFmtId="0" fontId="4" fillId="2" borderId="0" xfId="0" applyFont="1" applyFill="1" applyBorder="1" applyAlignment="1">
      <alignment vertical="top"/>
    </xf>
    <xf numFmtId="0" fontId="4" fillId="2" borderId="6" xfId="0" applyFont="1" applyFill="1" applyBorder="1" applyAlignment="1">
      <alignment vertical="top"/>
    </xf>
    <xf numFmtId="49" fontId="46" fillId="2" borderId="6" xfId="0" applyNumberFormat="1" applyFont="1" applyFill="1" applyBorder="1" applyAlignment="1"/>
    <xf numFmtId="49" fontId="2" fillId="2" borderId="5" xfId="0" applyNumberFormat="1" applyFont="1" applyFill="1" applyBorder="1" applyAlignment="1">
      <alignment horizontal="left" vertical="center" indent="1"/>
    </xf>
    <xf numFmtId="0" fontId="46" fillId="2" borderId="6" xfId="0" applyFont="1" applyFill="1" applyBorder="1" applyAlignment="1"/>
    <xf numFmtId="49" fontId="46" fillId="2" borderId="5" xfId="0" applyNumberFormat="1" applyFont="1" applyFill="1" applyBorder="1" applyAlignment="1"/>
    <xf numFmtId="0" fontId="47" fillId="4" borderId="5" xfId="0" applyFont="1" applyFill="1" applyBorder="1" applyAlignment="1">
      <alignment vertical="center"/>
    </xf>
    <xf numFmtId="0" fontId="46" fillId="4" borderId="0" xfId="0" applyFont="1" applyFill="1" applyBorder="1" applyAlignment="1">
      <alignment vertical="center"/>
    </xf>
    <xf numFmtId="0" fontId="37" fillId="4" borderId="0" xfId="0" applyFont="1" applyFill="1" applyBorder="1" applyAlignment="1" applyProtection="1">
      <alignment horizontal="center" vertical="center"/>
      <protection locked="0"/>
    </xf>
    <xf numFmtId="0" fontId="37" fillId="4" borderId="6" xfId="0" applyFont="1" applyFill="1" applyBorder="1" applyAlignment="1" applyProtection="1">
      <alignment horizontal="center" vertical="center"/>
      <protection locked="0"/>
    </xf>
    <xf numFmtId="0" fontId="47" fillId="4" borderId="0" xfId="0" applyFont="1" applyFill="1" applyBorder="1" applyAlignment="1">
      <alignment vertical="center"/>
    </xf>
    <xf numFmtId="0" fontId="42" fillId="4" borderId="0" xfId="0" applyFont="1" applyFill="1" applyBorder="1" applyAlignment="1">
      <alignment vertical="top"/>
    </xf>
    <xf numFmtId="0" fontId="2" fillId="4" borderId="0" xfId="0" applyFont="1" applyFill="1" applyBorder="1" applyAlignment="1" applyProtection="1">
      <alignment vertical="center"/>
      <protection locked="0"/>
    </xf>
    <xf numFmtId="0" fontId="30" fillId="4" borderId="0" xfId="0" applyFont="1" applyFill="1" applyBorder="1" applyAlignment="1">
      <alignment horizontal="left" vertical="top"/>
    </xf>
    <xf numFmtId="0" fontId="46" fillId="4" borderId="5" xfId="0" applyFont="1" applyFill="1" applyBorder="1" applyAlignment="1">
      <alignment vertical="center"/>
    </xf>
    <xf numFmtId="0" fontId="37" fillId="4" borderId="0" xfId="0" applyFont="1" applyFill="1" applyBorder="1" applyAlignment="1" applyProtection="1">
      <alignment vertical="center"/>
      <protection locked="0"/>
    </xf>
    <xf numFmtId="0" fontId="37" fillId="4" borderId="6" xfId="0" applyFont="1" applyFill="1" applyBorder="1" applyAlignment="1" applyProtection="1">
      <alignment vertical="center"/>
      <protection locked="0"/>
    </xf>
    <xf numFmtId="0" fontId="30" fillId="4" borderId="6" xfId="0" applyFont="1" applyFill="1" applyBorder="1" applyAlignment="1">
      <alignment vertical="center"/>
    </xf>
    <xf numFmtId="0" fontId="30" fillId="4" borderId="5" xfId="0" applyFont="1" applyFill="1" applyBorder="1" applyAlignment="1">
      <alignment vertical="center"/>
    </xf>
    <xf numFmtId="0" fontId="2" fillId="2" borderId="11" xfId="0" applyFont="1" applyFill="1" applyBorder="1" applyAlignment="1">
      <alignment vertical="top"/>
    </xf>
    <xf numFmtId="0" fontId="2" fillId="8" borderId="3" xfId="0" applyFont="1" applyFill="1" applyBorder="1" applyAlignment="1">
      <alignment horizontal="center"/>
    </xf>
    <xf numFmtId="0" fontId="2" fillId="8" borderId="13" xfId="0" applyFont="1" applyFill="1" applyBorder="1" applyAlignment="1">
      <alignment horizontal="center"/>
    </xf>
    <xf numFmtId="0" fontId="2" fillId="8" borderId="2" xfId="0" applyFont="1" applyFill="1" applyBorder="1"/>
    <xf numFmtId="0" fontId="2" fillId="8" borderId="4" xfId="0" applyFont="1" applyFill="1" applyBorder="1" applyAlignment="1"/>
    <xf numFmtId="0" fontId="2" fillId="8" borderId="3" xfId="0" applyFont="1" applyFill="1" applyBorder="1" applyAlignment="1">
      <alignment vertical="top" wrapText="1"/>
    </xf>
    <xf numFmtId="0" fontId="2" fillId="8" borderId="13" xfId="0" applyFont="1" applyFill="1" applyBorder="1" applyAlignment="1">
      <alignment vertical="top" wrapText="1"/>
    </xf>
    <xf numFmtId="0" fontId="2" fillId="4" borderId="7" xfId="0" applyFont="1" applyFill="1" applyBorder="1"/>
    <xf numFmtId="0" fontId="16" fillId="4" borderId="9" xfId="0" applyFont="1" applyFill="1" applyBorder="1" applyAlignment="1"/>
    <xf numFmtId="49" fontId="12" fillId="4" borderId="7" xfId="0" applyNumberFormat="1" applyFont="1" applyFill="1" applyBorder="1" applyAlignment="1" applyProtection="1">
      <alignment vertical="top" wrapText="1"/>
      <protection locked="0"/>
    </xf>
    <xf numFmtId="49" fontId="12" fillId="4" borderId="8" xfId="0" applyNumberFormat="1" applyFont="1" applyFill="1" applyBorder="1" applyAlignment="1" applyProtection="1">
      <alignment vertical="top" wrapText="1"/>
      <protection locked="0"/>
    </xf>
    <xf numFmtId="49" fontId="12" fillId="4" borderId="9" xfId="0" applyNumberFormat="1" applyFont="1" applyFill="1" applyBorder="1" applyAlignment="1" applyProtection="1">
      <alignment vertical="top" wrapText="1"/>
      <protection locked="0"/>
    </xf>
    <xf numFmtId="0" fontId="7" fillId="8" borderId="10" xfId="0" applyFont="1" applyFill="1" applyBorder="1" applyAlignment="1">
      <alignment vertical="center"/>
    </xf>
    <xf numFmtId="0" fontId="16" fillId="8" borderId="12" xfId="0" applyFont="1" applyFill="1" applyBorder="1"/>
    <xf numFmtId="4" fontId="13" fillId="8" borderId="1" xfId="0" applyNumberFormat="1" applyFont="1" applyFill="1" applyBorder="1" applyAlignment="1" applyProtection="1">
      <alignment horizontal="center" vertical="top" wrapText="1"/>
    </xf>
    <xf numFmtId="0" fontId="2" fillId="4" borderId="0" xfId="0" applyFont="1" applyFill="1" applyBorder="1" applyAlignment="1" applyProtection="1">
      <alignment vertical="top"/>
      <protection locked="0"/>
    </xf>
    <xf numFmtId="0" fontId="2" fillId="4" borderId="6" xfId="0" applyFont="1" applyFill="1" applyBorder="1" applyAlignment="1" applyProtection="1">
      <alignment vertical="top"/>
      <protection locked="0"/>
    </xf>
    <xf numFmtId="0" fontId="12" fillId="4" borderId="11" xfId="0" applyFont="1" applyFill="1" applyBorder="1"/>
    <xf numFmtId="0" fontId="16" fillId="4" borderId="0" xfId="0" applyFont="1" applyFill="1" applyBorder="1" applyAlignment="1" applyProtection="1">
      <alignment vertical="top"/>
      <protection locked="0"/>
    </xf>
    <xf numFmtId="0" fontId="19" fillId="4" borderId="0" xfId="0" applyFont="1" applyFill="1" applyBorder="1" applyAlignment="1" applyProtection="1">
      <alignment vertical="top"/>
      <protection locked="0"/>
    </xf>
    <xf numFmtId="0" fontId="19" fillId="4" borderId="6" xfId="0" applyFont="1" applyFill="1" applyBorder="1" applyAlignment="1" applyProtection="1">
      <alignment vertical="top"/>
      <protection locked="0"/>
    </xf>
    <xf numFmtId="0" fontId="14" fillId="4" borderId="5" xfId="0" applyFont="1" applyFill="1" applyBorder="1"/>
    <xf numFmtId="0" fontId="2" fillId="4" borderId="2" xfId="0" applyFont="1" applyFill="1" applyBorder="1" applyAlignment="1">
      <alignment vertical="top" wrapText="1"/>
    </xf>
    <xf numFmtId="0" fontId="3" fillId="4" borderId="4" xfId="0" applyFont="1" applyFill="1" applyBorder="1" applyAlignment="1">
      <alignment vertical="top" wrapText="1"/>
    </xf>
    <xf numFmtId="4" fontId="37" fillId="4" borderId="5" xfId="0" applyNumberFormat="1" applyFont="1" applyFill="1" applyBorder="1" applyAlignment="1">
      <alignment vertical="top" wrapText="1"/>
    </xf>
    <xf numFmtId="0" fontId="37" fillId="0" borderId="8" xfId="0" applyFont="1" applyFill="1" applyBorder="1" applyAlignment="1" applyProtection="1">
      <alignment horizontal="center" vertical="center" wrapText="1"/>
      <protection locked="0"/>
    </xf>
    <xf numFmtId="0" fontId="37"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2" borderId="6" xfId="0" applyFont="1" applyFill="1" applyBorder="1" applyAlignment="1">
      <alignment horizontal="left" vertical="top" wrapText="1"/>
    </xf>
    <xf numFmtId="0" fontId="3" fillId="2" borderId="2" xfId="0" applyFont="1" applyFill="1" applyBorder="1" applyAlignment="1">
      <alignment horizontal="left" vertical="top"/>
    </xf>
    <xf numFmtId="0" fontId="3" fillId="4" borderId="4" xfId="0" applyFont="1" applyFill="1" applyBorder="1" applyAlignment="1">
      <alignment horizontal="center" vertical="center"/>
    </xf>
    <xf numFmtId="0" fontId="2" fillId="2" borderId="5" xfId="0" applyFont="1" applyFill="1" applyBorder="1" applyAlignment="1">
      <alignment horizontal="left" vertical="top"/>
    </xf>
    <xf numFmtId="0" fontId="2" fillId="2" borderId="0" xfId="0" applyFont="1" applyFill="1" applyBorder="1" applyAlignment="1">
      <alignment horizontal="left" vertical="top"/>
    </xf>
    <xf numFmtId="0" fontId="2" fillId="4" borderId="0" xfId="0" applyFont="1" applyFill="1" applyBorder="1" applyAlignment="1">
      <alignment horizontal="left" vertical="center"/>
    </xf>
    <xf numFmtId="0" fontId="2" fillId="4" borderId="5" xfId="0" applyFont="1" applyFill="1" applyBorder="1" applyAlignment="1">
      <alignment horizontal="left" vertical="center"/>
    </xf>
    <xf numFmtId="0" fontId="3" fillId="4" borderId="0" xfId="0" applyFont="1" applyFill="1" applyBorder="1" applyAlignment="1">
      <alignment horizontal="center" vertical="center"/>
    </xf>
    <xf numFmtId="0" fontId="3" fillId="4" borderId="6" xfId="0" applyFont="1" applyFill="1" applyBorder="1" applyAlignment="1">
      <alignment horizontal="center" vertical="center"/>
    </xf>
    <xf numFmtId="0" fontId="30" fillId="4" borderId="5" xfId="0" applyFont="1" applyFill="1" applyBorder="1" applyAlignment="1">
      <alignment horizontal="left" vertical="center"/>
    </xf>
    <xf numFmtId="0" fontId="31" fillId="2" borderId="5" xfId="0" applyFont="1" applyFill="1" applyBorder="1"/>
    <xf numFmtId="0" fontId="31" fillId="2" borderId="0" xfId="0" applyFont="1" applyFill="1" applyBorder="1"/>
    <xf numFmtId="0" fontId="31" fillId="4" borderId="6" xfId="0" applyFont="1" applyFill="1" applyBorder="1"/>
    <xf numFmtId="0" fontId="2" fillId="2" borderId="3" xfId="0" applyFont="1" applyFill="1" applyBorder="1" applyAlignment="1">
      <alignment horizontal="left" vertical="top"/>
    </xf>
    <xf numFmtId="0" fontId="46" fillId="8" borderId="9" xfId="0" applyFont="1" applyFill="1" applyBorder="1" applyAlignment="1">
      <alignment horizontal="left" vertical="center"/>
    </xf>
    <xf numFmtId="0" fontId="2" fillId="0" borderId="0" xfId="0" applyFont="1" applyAlignment="1">
      <alignment horizontal="left"/>
    </xf>
    <xf numFmtId="0" fontId="37" fillId="0" borderId="12" xfId="0" applyFont="1" applyFill="1" applyBorder="1" applyAlignment="1" applyProtection="1">
      <alignment horizontal="left" vertical="center"/>
      <protection locked="0"/>
    </xf>
    <xf numFmtId="0" fontId="37" fillId="0" borderId="9" xfId="0" applyFont="1" applyFill="1" applyBorder="1" applyAlignment="1" applyProtection="1">
      <alignment horizontal="left" vertical="center"/>
      <protection locked="0"/>
    </xf>
    <xf numFmtId="0" fontId="47" fillId="4" borderId="5" xfId="0" applyFont="1" applyFill="1" applyBorder="1" applyAlignment="1">
      <alignment horizontal="left" vertical="center"/>
    </xf>
    <xf numFmtId="0" fontId="47" fillId="4" borderId="0" xfId="0" applyFont="1" applyFill="1" applyBorder="1" applyAlignment="1">
      <alignment horizontal="left" vertical="center"/>
    </xf>
    <xf numFmtId="0" fontId="37" fillId="4" borderId="0" xfId="0" applyFont="1" applyFill="1" applyBorder="1" applyAlignment="1">
      <alignment horizontal="center" vertical="center"/>
    </xf>
    <xf numFmtId="0" fontId="37" fillId="4" borderId="6" xfId="0" applyFont="1" applyFill="1" applyBorder="1" applyAlignment="1">
      <alignment horizontal="center" vertical="center"/>
    </xf>
    <xf numFmtId="0" fontId="38" fillId="4" borderId="3" xfId="0" applyFont="1" applyFill="1" applyBorder="1" applyAlignment="1" applyProtection="1">
      <alignment horizontal="center" vertical="center" wrapText="1"/>
      <protection locked="0"/>
    </xf>
    <xf numFmtId="0" fontId="3" fillId="3" borderId="10" xfId="0" applyFont="1" applyFill="1" applyBorder="1" applyAlignment="1">
      <alignment horizontal="left" vertical="top"/>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horizontal="right" vertical="center"/>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3" fillId="4" borderId="2"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3" fillId="4" borderId="11" xfId="0" applyFont="1" applyFill="1" applyBorder="1" applyAlignment="1">
      <alignment horizontal="center" vertical="center"/>
    </xf>
    <xf numFmtId="0" fontId="2" fillId="4" borderId="4" xfId="0" applyFont="1" applyFill="1" applyBorder="1" applyAlignment="1">
      <alignment horizontal="left" vertical="top" wrapText="1"/>
    </xf>
    <xf numFmtId="0" fontId="2" fillId="4" borderId="5" xfId="0" applyFont="1" applyFill="1" applyBorder="1" applyAlignment="1">
      <alignment horizontal="center"/>
    </xf>
    <xf numFmtId="0" fontId="2" fillId="2" borderId="5" xfId="0" applyFont="1" applyFill="1" applyBorder="1" applyAlignment="1">
      <alignment horizontal="center"/>
    </xf>
    <xf numFmtId="0" fontId="2" fillId="2" borderId="0" xfId="0" applyFont="1" applyFill="1" applyBorder="1" applyAlignment="1">
      <alignment horizontal="center"/>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0" fontId="2" fillId="2" borderId="0" xfId="0" applyFont="1" applyFill="1" applyBorder="1" applyAlignment="1">
      <alignment horizontal="left" vertical="top"/>
    </xf>
    <xf numFmtId="0" fontId="2" fillId="4" borderId="0" xfId="0" applyFont="1" applyFill="1" applyBorder="1" applyAlignment="1">
      <alignment horizontal="left" vertical="center"/>
    </xf>
    <xf numFmtId="0" fontId="3" fillId="4" borderId="5"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6" xfId="0" applyFont="1" applyFill="1" applyBorder="1" applyAlignment="1">
      <alignment horizontal="center" vertical="center"/>
    </xf>
    <xf numFmtId="0" fontId="45" fillId="4" borderId="7" xfId="0" applyFont="1" applyFill="1" applyBorder="1" applyAlignment="1">
      <alignment vertical="center"/>
    </xf>
    <xf numFmtId="0" fontId="46" fillId="4" borderId="8" xfId="0" applyFont="1" applyFill="1" applyBorder="1" applyAlignment="1">
      <alignment vertical="center"/>
    </xf>
    <xf numFmtId="0" fontId="46" fillId="4" borderId="8" xfId="0" applyFont="1" applyFill="1" applyBorder="1" applyAlignment="1">
      <alignment horizontal="center" vertical="center"/>
    </xf>
    <xf numFmtId="0" fontId="46"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7" xfId="0" applyFont="1" applyFill="1" applyBorder="1" applyAlignment="1" applyProtection="1">
      <alignment vertical="center"/>
    </xf>
    <xf numFmtId="0" fontId="2" fillId="4" borderId="8" xfId="0" applyFont="1" applyFill="1" applyBorder="1" applyAlignment="1" applyProtection="1">
      <alignment vertical="center"/>
    </xf>
    <xf numFmtId="0" fontId="2" fillId="4" borderId="9" xfId="0" applyFont="1" applyFill="1" applyBorder="1" applyAlignment="1" applyProtection="1">
      <alignment vertical="center"/>
    </xf>
    <xf numFmtId="0" fontId="18" fillId="0" borderId="14"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protection locked="0"/>
    </xf>
    <xf numFmtId="0" fontId="47" fillId="4" borderId="7" xfId="0" applyFont="1" applyFill="1" applyBorder="1" applyAlignment="1">
      <alignment vertical="center" wrapText="1"/>
    </xf>
    <xf numFmtId="0" fontId="30" fillId="4" borderId="1" xfId="0" applyFont="1" applyFill="1" applyBorder="1" applyAlignment="1">
      <alignment horizontal="center" vertical="center"/>
    </xf>
    <xf numFmtId="0" fontId="30" fillId="4" borderId="9" xfId="0" applyFont="1" applyFill="1" applyBorder="1" applyAlignment="1">
      <alignment horizontal="center" vertical="center"/>
    </xf>
    <xf numFmtId="0" fontId="0" fillId="0" borderId="0" xfId="0" applyAlignment="1">
      <alignment horizontal="center"/>
    </xf>
    <xf numFmtId="0" fontId="2" fillId="0" borderId="14" xfId="0" applyFont="1" applyFill="1" applyBorder="1" applyAlignment="1">
      <alignment horizontal="center"/>
    </xf>
    <xf numFmtId="0" fontId="42" fillId="0" borderId="1" xfId="0" applyFont="1" applyFill="1" applyBorder="1" applyAlignment="1" applyProtection="1">
      <alignment horizontal="center" vertical="center"/>
      <protection locked="0"/>
    </xf>
    <xf numFmtId="1" fontId="12" fillId="4" borderId="13" xfId="0" applyNumberFormat="1" applyFont="1" applyFill="1" applyBorder="1" applyAlignment="1" applyProtection="1">
      <alignment horizontal="center"/>
      <protection locked="0"/>
    </xf>
    <xf numFmtId="0" fontId="10" fillId="2" borderId="12" xfId="0" applyFont="1" applyFill="1" applyBorder="1" applyAlignment="1">
      <alignment horizontal="right"/>
    </xf>
    <xf numFmtId="0" fontId="32" fillId="2" borderId="0" xfId="0" applyFont="1" applyFill="1" applyBorder="1" applyAlignment="1">
      <alignment horizontal="center"/>
    </xf>
    <xf numFmtId="0" fontId="34" fillId="2" borderId="2"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13" fillId="4" borderId="6" xfId="0" applyFont="1" applyFill="1" applyBorder="1" applyAlignment="1" applyProtection="1">
      <alignment horizontal="center"/>
    </xf>
    <xf numFmtId="0" fontId="13" fillId="4" borderId="0" xfId="0" applyFont="1" applyFill="1" applyBorder="1" applyAlignment="1" applyProtection="1">
      <alignment horizontal="center"/>
    </xf>
    <xf numFmtId="0" fontId="8" fillId="4" borderId="0" xfId="0" applyFont="1" applyFill="1" applyBorder="1" applyAlignment="1">
      <alignment vertical="center" wrapText="1"/>
    </xf>
    <xf numFmtId="0" fontId="16" fillId="2" borderId="10" xfId="1" applyFont="1" applyFill="1" applyBorder="1" applyAlignment="1">
      <alignment vertical="top"/>
    </xf>
    <xf numFmtId="0" fontId="16" fillId="2" borderId="12" xfId="1" applyFont="1" applyFill="1" applyBorder="1" applyAlignment="1">
      <alignment vertical="top"/>
    </xf>
    <xf numFmtId="0" fontId="18" fillId="4" borderId="11" xfId="0" applyFont="1" applyFill="1" applyBorder="1" applyAlignment="1" applyProtection="1">
      <alignment horizontal="center"/>
      <protection locked="0"/>
    </xf>
    <xf numFmtId="0" fontId="18" fillId="4" borderId="12" xfId="0" applyFont="1" applyFill="1" applyBorder="1" applyAlignment="1" applyProtection="1">
      <alignment horizontal="center"/>
      <protection locked="0"/>
    </xf>
    <xf numFmtId="0" fontId="31" fillId="2" borderId="6" xfId="0" applyFont="1" applyFill="1" applyBorder="1"/>
    <xf numFmtId="0" fontId="52" fillId="2" borderId="5" xfId="0" applyFont="1" applyFill="1" applyBorder="1" applyAlignment="1">
      <alignment vertical="top" wrapText="1"/>
    </xf>
    <xf numFmtId="0" fontId="52" fillId="2" borderId="0" xfId="0" applyFont="1" applyFill="1" applyBorder="1" applyAlignment="1">
      <alignment vertical="top" wrapText="1"/>
    </xf>
    <xf numFmtId="0" fontId="52" fillId="0" borderId="0" xfId="0" applyFont="1" applyAlignment="1">
      <alignment vertical="top" wrapText="1"/>
    </xf>
    <xf numFmtId="0" fontId="31" fillId="4" borderId="0" xfId="0" applyFont="1" applyFill="1" applyBorder="1"/>
    <xf numFmtId="0" fontId="31" fillId="2" borderId="10" xfId="0" applyFont="1" applyFill="1" applyBorder="1"/>
    <xf numFmtId="0" fontId="31" fillId="2" borderId="11" xfId="0" applyFont="1" applyFill="1" applyBorder="1"/>
    <xf numFmtId="0" fontId="31" fillId="2" borderId="12" xfId="0" applyFont="1" applyFill="1" applyBorder="1"/>
    <xf numFmtId="0" fontId="31" fillId="4" borderId="10" xfId="0" applyFont="1" applyFill="1" applyBorder="1"/>
    <xf numFmtId="0" fontId="31" fillId="4" borderId="11" xfId="0" applyFont="1" applyFill="1" applyBorder="1"/>
    <xf numFmtId="0" fontId="31" fillId="4" borderId="12" xfId="0" applyFont="1" applyFill="1" applyBorder="1"/>
    <xf numFmtId="0" fontId="16" fillId="4" borderId="5" xfId="0" applyFont="1" applyFill="1" applyBorder="1" applyAlignment="1">
      <alignment vertical="center"/>
    </xf>
    <xf numFmtId="4" fontId="16" fillId="4" borderId="0" xfId="0" applyNumberFormat="1" applyFont="1" applyFill="1" applyBorder="1"/>
    <xf numFmtId="4" fontId="16" fillId="4" borderId="5" xfId="0" applyNumberFormat="1" applyFont="1" applyFill="1" applyBorder="1" applyAlignment="1">
      <alignment vertical="center"/>
    </xf>
    <xf numFmtId="0" fontId="4" fillId="2" borderId="10" xfId="0" applyFont="1" applyFill="1" applyBorder="1" applyAlignment="1">
      <alignment vertical="top"/>
    </xf>
    <xf numFmtId="0" fontId="4" fillId="2" borderId="11" xfId="0" applyFont="1" applyFill="1" applyBorder="1" applyAlignment="1">
      <alignment vertical="top"/>
    </xf>
    <xf numFmtId="0" fontId="4" fillId="2" borderId="12" xfId="0" applyFont="1" applyFill="1" applyBorder="1" applyAlignment="1">
      <alignment vertical="top"/>
    </xf>
    <xf numFmtId="0" fontId="47" fillId="4" borderId="10" xfId="0" applyFont="1" applyFill="1" applyBorder="1" applyAlignment="1">
      <alignment vertical="center"/>
    </xf>
    <xf numFmtId="0" fontId="47" fillId="4" borderId="11" xfId="0" applyFont="1" applyFill="1" applyBorder="1" applyAlignment="1">
      <alignment vertical="center"/>
    </xf>
    <xf numFmtId="0" fontId="3" fillId="4" borderId="12" xfId="0" applyFont="1" applyFill="1" applyBorder="1" applyAlignment="1">
      <alignment horizontal="left" vertical="top"/>
    </xf>
    <xf numFmtId="0" fontId="51" fillId="2" borderId="5" xfId="0" applyFont="1" applyFill="1" applyBorder="1" applyAlignment="1">
      <alignment vertical="top" wrapText="1"/>
    </xf>
    <xf numFmtId="0" fontId="51" fillId="9" borderId="5" xfId="0" applyFont="1" applyFill="1" applyBorder="1"/>
    <xf numFmtId="0" fontId="51" fillId="4" borderId="11" xfId="0" applyFont="1" applyFill="1" applyBorder="1" applyAlignment="1">
      <alignment vertical="top"/>
    </xf>
    <xf numFmtId="0" fontId="51" fillId="4" borderId="0" xfId="0" applyFont="1" applyFill="1" applyBorder="1"/>
    <xf numFmtId="0" fontId="16" fillId="2" borderId="5" xfId="0" applyFont="1" applyFill="1" applyBorder="1"/>
    <xf numFmtId="0" fontId="16" fillId="2" borderId="0" xfId="0" applyFont="1" applyFill="1" applyBorder="1"/>
    <xf numFmtId="0" fontId="16" fillId="2" borderId="6" xfId="0" applyFont="1" applyFill="1" applyBorder="1"/>
    <xf numFmtId="0" fontId="16" fillId="2" borderId="10" xfId="0" applyFont="1" applyFill="1" applyBorder="1"/>
    <xf numFmtId="0" fontId="16" fillId="2" borderId="11" xfId="0" applyFont="1" applyFill="1" applyBorder="1"/>
    <xf numFmtId="4" fontId="16" fillId="4" borderId="6" xfId="0" applyNumberFormat="1" applyFont="1" applyFill="1" applyBorder="1" applyAlignment="1">
      <alignment horizontal="center"/>
    </xf>
    <xf numFmtId="0" fontId="16" fillId="4" borderId="6" xfId="0" applyFont="1" applyFill="1" applyBorder="1" applyAlignment="1">
      <alignment horizontal="center"/>
    </xf>
    <xf numFmtId="0" fontId="51" fillId="4" borderId="0" xfId="0" applyFont="1" applyFill="1" applyBorder="1" applyAlignment="1">
      <alignment horizontal="center" vertical="center"/>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2" fillId="4" borderId="3" xfId="0" applyFont="1" applyFill="1" applyBorder="1" applyAlignment="1">
      <alignment horizontal="left" vertical="top"/>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0" fillId="0" borderId="0" xfId="0" applyAlignment="1">
      <alignment vertical="top" wrapText="1"/>
    </xf>
    <xf numFmtId="0" fontId="2" fillId="4" borderId="5" xfId="0" applyFont="1" applyFill="1" applyBorder="1" applyAlignment="1">
      <alignment wrapText="1"/>
    </xf>
    <xf numFmtId="0" fontId="51" fillId="2" borderId="3" xfId="0" applyFont="1" applyFill="1" applyBorder="1" applyAlignment="1">
      <alignment vertical="top"/>
    </xf>
    <xf numFmtId="0" fontId="2" fillId="2" borderId="0" xfId="0" applyFont="1" applyFill="1" applyBorder="1" applyAlignment="1">
      <alignment horizontal="center" vertical="top" wrapText="1"/>
    </xf>
    <xf numFmtId="0" fontId="10" fillId="2" borderId="0" xfId="0" applyFont="1" applyFill="1" applyBorder="1" applyAlignment="1">
      <alignment horizontal="right"/>
    </xf>
    <xf numFmtId="0" fontId="12" fillId="4" borderId="2" xfId="0" applyFont="1" applyFill="1" applyBorder="1" applyAlignment="1" applyProtection="1">
      <alignment vertical="top" wrapText="1"/>
      <protection locked="0"/>
    </xf>
    <xf numFmtId="0" fontId="12" fillId="4" borderId="3" xfId="0" applyFont="1" applyFill="1" applyBorder="1" applyAlignment="1" applyProtection="1">
      <alignment vertical="top" wrapText="1"/>
      <protection locked="0"/>
    </xf>
    <xf numFmtId="0" fontId="12" fillId="4" borderId="4" xfId="0" applyFont="1" applyFill="1" applyBorder="1" applyAlignment="1" applyProtection="1">
      <alignment vertical="top" wrapText="1"/>
      <protection locked="0"/>
    </xf>
    <xf numFmtId="0" fontId="2" fillId="2" borderId="0" xfId="0" applyFont="1" applyFill="1"/>
    <xf numFmtId="0" fontId="53" fillId="4" borderId="5" xfId="0" applyFont="1" applyFill="1" applyBorder="1"/>
    <xf numFmtId="0" fontId="53" fillId="4" borderId="6" xfId="0" applyFont="1" applyFill="1" applyBorder="1"/>
    <xf numFmtId="3" fontId="53" fillId="0" borderId="1" xfId="0" applyNumberFormat="1" applyFont="1" applyBorder="1" applyProtection="1">
      <protection locked="0"/>
    </xf>
    <xf numFmtId="0" fontId="53" fillId="4" borderId="5" xfId="0" applyFont="1" applyFill="1" applyBorder="1" applyAlignment="1">
      <alignment horizontal="right"/>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2" borderId="5" xfId="0" applyFont="1" applyFill="1" applyBorder="1" applyAlignment="1">
      <alignment vertical="top" wrapText="1"/>
    </xf>
    <xf numFmtId="0" fontId="2" fillId="2" borderId="5" xfId="0" applyFont="1" applyFill="1" applyBorder="1" applyAlignment="1">
      <alignment horizontal="left" vertical="top"/>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30" fillId="4" borderId="13"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2" fillId="4" borderId="0" xfId="0" applyFont="1" applyFill="1" applyAlignment="1">
      <alignment vertical="top"/>
    </xf>
    <xf numFmtId="0" fontId="2" fillId="4" borderId="0" xfId="0" applyFont="1" applyFill="1" applyAlignment="1">
      <alignment vertical="center"/>
    </xf>
    <xf numFmtId="0" fontId="6" fillId="2" borderId="0" xfId="0" applyFont="1" applyFill="1" applyAlignment="1">
      <alignment vertical="top"/>
    </xf>
    <xf numFmtId="0" fontId="7" fillId="4" borderId="0" xfId="0" applyFont="1" applyFill="1" applyAlignment="1">
      <alignment vertical="center"/>
    </xf>
    <xf numFmtId="0" fontId="12" fillId="4" borderId="0" xfId="0" applyFont="1" applyFill="1"/>
    <xf numFmtId="0" fontId="2" fillId="4" borderId="0" xfId="0" applyFont="1" applyFill="1" applyAlignment="1">
      <alignment horizontal="center" vertical="center"/>
    </xf>
    <xf numFmtId="4" fontId="16" fillId="4" borderId="0" xfId="0" applyNumberFormat="1" applyFont="1" applyFill="1" applyAlignment="1">
      <alignment horizontal="center" vertical="center"/>
    </xf>
    <xf numFmtId="0" fontId="2" fillId="2" borderId="12" xfId="0" applyFont="1" applyFill="1" applyBorder="1" applyAlignment="1">
      <alignment horizontal="right" vertical="center"/>
    </xf>
    <xf numFmtId="3" fontId="2" fillId="4" borderId="0" xfId="0" applyNumberFormat="1" applyFont="1" applyFill="1"/>
    <xf numFmtId="0" fontId="2" fillId="2" borderId="0" xfId="0" applyFont="1" applyFill="1" applyAlignment="1">
      <alignment vertical="top" wrapText="1"/>
    </xf>
    <xf numFmtId="0" fontId="30" fillId="4" borderId="0" xfId="0" applyFont="1" applyFill="1"/>
    <xf numFmtId="0" fontId="2" fillId="3" borderId="2" xfId="0" applyFont="1" applyFill="1" applyBorder="1" applyAlignment="1">
      <alignment horizontal="left" vertical="center"/>
    </xf>
    <xf numFmtId="0" fontId="2" fillId="4" borderId="12" xfId="0" applyFont="1" applyFill="1" applyBorder="1" applyAlignment="1">
      <alignment vertical="top" wrapText="1"/>
    </xf>
    <xf numFmtId="0" fontId="53" fillId="2" borderId="5" xfId="0" applyFont="1" applyFill="1" applyBorder="1" applyAlignment="1">
      <alignment vertical="top" wrapText="1"/>
    </xf>
    <xf numFmtId="0" fontId="12" fillId="4" borderId="3" xfId="0" applyFont="1" applyFill="1" applyBorder="1" applyAlignment="1"/>
    <xf numFmtId="0" fontId="2" fillId="4" borderId="3" xfId="0" applyFont="1" applyFill="1" applyBorder="1" applyAlignment="1">
      <alignment vertical="top" wrapText="1"/>
    </xf>
    <xf numFmtId="0" fontId="2" fillId="4" borderId="4" xfId="0" applyFont="1" applyFill="1" applyBorder="1" applyAlignment="1">
      <alignment vertical="top" wrapText="1"/>
    </xf>
    <xf numFmtId="0" fontId="51" fillId="2" borderId="0" xfId="0" applyFont="1" applyFill="1" applyBorder="1" applyAlignment="1">
      <alignment vertical="top" wrapText="1"/>
    </xf>
    <xf numFmtId="0" fontId="30" fillId="4" borderId="9" xfId="0" applyFont="1" applyFill="1" applyBorder="1" applyAlignment="1">
      <alignment vertical="center" wrapText="1"/>
    </xf>
    <xf numFmtId="0" fontId="32" fillId="4" borderId="9" xfId="0" applyFont="1" applyFill="1" applyBorder="1" applyAlignment="1">
      <alignment vertical="center" wrapText="1"/>
    </xf>
    <xf numFmtId="0" fontId="7" fillId="4" borderId="0" xfId="0" applyFont="1" applyFill="1" applyBorder="1" applyAlignment="1">
      <alignment vertical="center"/>
    </xf>
    <xf numFmtId="4" fontId="12" fillId="0" borderId="14" xfId="0" applyNumberFormat="1" applyFont="1" applyFill="1" applyBorder="1" applyAlignment="1" applyProtection="1">
      <alignment vertical="top" wrapText="1"/>
      <protection locked="0"/>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3" borderId="2" xfId="0" applyFont="1" applyFill="1" applyBorder="1" applyAlignment="1">
      <alignment horizontal="left" vertical="top"/>
    </xf>
    <xf numFmtId="0" fontId="2" fillId="2" borderId="0" xfId="0" applyFont="1" applyFill="1" applyBorder="1" applyAlignment="1">
      <alignment horizontal="left" vertical="top" wrapText="1"/>
    </xf>
    <xf numFmtId="0" fontId="2" fillId="4" borderId="2" xfId="0" applyFont="1" applyFill="1" applyBorder="1" applyAlignment="1">
      <alignment horizontal="left" vertical="top"/>
    </xf>
    <xf numFmtId="0" fontId="2" fillId="2" borderId="0" xfId="0" applyFont="1" applyFill="1" applyBorder="1" applyAlignment="1">
      <alignment horizontal="center" vertical="center"/>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4" borderId="0" xfId="0" applyFont="1" applyFill="1" applyBorder="1" applyAlignment="1">
      <alignment horizontal="left"/>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2" borderId="11" xfId="0" applyFont="1" applyFill="1" applyBorder="1" applyAlignment="1">
      <alignment horizontal="left" vertical="top" wrapText="1"/>
    </xf>
    <xf numFmtId="0" fontId="2" fillId="4" borderId="0" xfId="0" applyFont="1" applyFill="1" applyBorder="1" applyAlignment="1">
      <alignment horizontal="left" vertical="center"/>
    </xf>
    <xf numFmtId="0" fontId="2" fillId="4" borderId="5" xfId="0" applyFont="1" applyFill="1" applyBorder="1" applyAlignment="1">
      <alignment horizontal="center"/>
    </xf>
    <xf numFmtId="0" fontId="3" fillId="4" borderId="4" xfId="0" applyFont="1" applyFill="1" applyBorder="1" applyAlignment="1">
      <alignment horizontal="center" vertical="center"/>
    </xf>
    <xf numFmtId="0" fontId="2" fillId="4" borderId="0" xfId="0" applyFont="1" applyFill="1" applyBorder="1" applyAlignment="1" applyProtection="1">
      <alignment horizontal="left" vertical="top" wrapText="1"/>
    </xf>
    <xf numFmtId="0" fontId="9" fillId="3" borderId="3" xfId="0" applyFont="1" applyFill="1" applyBorder="1" applyAlignment="1">
      <alignment horizontal="left" vertical="top"/>
    </xf>
    <xf numFmtId="0" fontId="9" fillId="3" borderId="4" xfId="0" applyFont="1" applyFill="1" applyBorder="1" applyAlignment="1">
      <alignment horizontal="left" vertical="top"/>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2" fillId="4" borderId="5" xfId="0" applyFont="1" applyFill="1" applyBorder="1" applyAlignment="1">
      <alignment horizontal="left" vertical="center"/>
    </xf>
    <xf numFmtId="0" fontId="18" fillId="0" borderId="12" xfId="0" applyFont="1" applyFill="1" applyBorder="1" applyAlignment="1" applyProtection="1">
      <alignment horizontal="left" vertical="top" wrapText="1"/>
      <protection locked="0"/>
    </xf>
    <xf numFmtId="0" fontId="30" fillId="4" borderId="0" xfId="0" applyFont="1" applyFill="1" applyBorder="1" applyAlignment="1">
      <alignment horizontal="left" vertical="center"/>
    </xf>
    <xf numFmtId="0" fontId="30" fillId="4" borderId="5" xfId="0" applyFont="1" applyFill="1" applyBorder="1" applyAlignment="1">
      <alignment horizontal="left" vertical="center"/>
    </xf>
    <xf numFmtId="0" fontId="18" fillId="4" borderId="5" xfId="0" applyFont="1" applyFill="1" applyBorder="1" applyAlignment="1" applyProtection="1">
      <alignment horizontal="left" vertical="top" wrapText="1"/>
      <protection locked="0"/>
    </xf>
    <xf numFmtId="0" fontId="18" fillId="4" borderId="0" xfId="0" applyFont="1" applyFill="1" applyBorder="1" applyAlignment="1" applyProtection="1">
      <alignment horizontal="left" vertical="top" wrapText="1"/>
      <protection locked="0"/>
    </xf>
    <xf numFmtId="0" fontId="2" fillId="0" borderId="0" xfId="0" applyFont="1" applyAlignment="1">
      <alignment vertical="center"/>
    </xf>
    <xf numFmtId="0" fontId="53" fillId="4" borderId="2" xfId="0" applyFont="1" applyFill="1" applyBorder="1" applyAlignment="1">
      <alignment horizontal="left" vertical="top"/>
    </xf>
    <xf numFmtId="0" fontId="51"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1" fillId="4" borderId="5" xfId="0" applyFont="1" applyFill="1" applyBorder="1" applyAlignment="1">
      <alignment horizontal="center" vertical="center"/>
    </xf>
    <xf numFmtId="0" fontId="51" fillId="4" borderId="6" xfId="0" applyFont="1" applyFill="1" applyBorder="1" applyAlignment="1">
      <alignment horizontal="center" vertical="center"/>
    </xf>
    <xf numFmtId="0" fontId="53" fillId="4" borderId="0" xfId="0" applyFont="1" applyFill="1" applyBorder="1"/>
    <xf numFmtId="0" fontId="53" fillId="4" borderId="0" xfId="0" applyFont="1" applyFill="1" applyBorder="1" applyAlignment="1">
      <alignment vertical="top" wrapText="1"/>
    </xf>
    <xf numFmtId="0" fontId="53" fillId="4" borderId="0" xfId="0" applyFont="1" applyFill="1" applyBorder="1" applyAlignment="1">
      <alignment vertical="center"/>
    </xf>
    <xf numFmtId="4" fontId="13" fillId="8" borderId="12" xfId="0" applyNumberFormat="1" applyFont="1" applyFill="1" applyBorder="1" applyAlignment="1" applyProtection="1">
      <alignment horizontal="center" vertical="top" wrapText="1"/>
    </xf>
    <xf numFmtId="0" fontId="3" fillId="4" borderId="3" xfId="0" applyFont="1" applyFill="1" applyBorder="1" applyAlignment="1">
      <alignment vertical="center"/>
    </xf>
    <xf numFmtId="0" fontId="2" fillId="4" borderId="11" xfId="0" applyFont="1" applyFill="1" applyBorder="1" applyAlignment="1">
      <alignment horizontal="left" vertical="center"/>
    </xf>
    <xf numFmtId="0" fontId="45" fillId="4" borderId="2" xfId="0" applyFont="1" applyFill="1" applyBorder="1" applyAlignment="1">
      <alignment vertical="center"/>
    </xf>
    <xf numFmtId="0" fontId="45" fillId="4" borderId="3" xfId="0" applyFont="1" applyFill="1" applyBorder="1" applyAlignment="1">
      <alignment vertical="center"/>
    </xf>
    <xf numFmtId="0" fontId="46" fillId="4" borderId="3" xfId="0" applyFont="1" applyFill="1" applyBorder="1" applyAlignment="1">
      <alignment vertical="center"/>
    </xf>
    <xf numFmtId="0" fontId="46" fillId="4" borderId="4" xfId="0" applyFont="1" applyFill="1" applyBorder="1" applyAlignment="1">
      <alignment vertical="center"/>
    </xf>
    <xf numFmtId="0" fontId="47" fillId="4" borderId="5" xfId="0" applyFont="1" applyFill="1" applyBorder="1" applyAlignment="1">
      <alignment vertical="center" wrapText="1"/>
    </xf>
    <xf numFmtId="0" fontId="2" fillId="4" borderId="6" xfId="0" applyFont="1" applyFill="1" applyBorder="1" applyAlignment="1" applyProtection="1">
      <alignment vertical="center"/>
      <protection locked="0"/>
    </xf>
    <xf numFmtId="0" fontId="2" fillId="0" borderId="0" xfId="0" applyFont="1" applyBorder="1" applyAlignment="1">
      <alignment horizontal="left" vertical="center"/>
    </xf>
    <xf numFmtId="0" fontId="2" fillId="0" borderId="0" xfId="0" applyFont="1" applyAlignment="1">
      <alignment horizontal="left" vertical="center"/>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3" fillId="3" borderId="10" xfId="0" applyFont="1" applyFill="1" applyBorder="1" applyAlignment="1">
      <alignment horizontal="left" vertical="center"/>
    </xf>
    <xf numFmtId="0" fontId="2" fillId="0" borderId="0" xfId="0" applyFont="1" applyBorder="1" applyAlignment="1">
      <alignment vertical="center"/>
    </xf>
    <xf numFmtId="1" fontId="12" fillId="0" borderId="13" xfId="0" applyNumberFormat="1" applyFont="1" applyFill="1" applyBorder="1" applyAlignment="1" applyProtection="1">
      <alignment horizontal="center"/>
      <protection locked="0"/>
    </xf>
    <xf numFmtId="0" fontId="2" fillId="4" borderId="2" xfId="0" applyFont="1" applyFill="1" applyBorder="1" applyProtection="1"/>
    <xf numFmtId="0" fontId="2" fillId="4" borderId="3" xfId="0" applyFont="1" applyFill="1" applyBorder="1" applyAlignment="1" applyProtection="1">
      <alignment horizontal="left" vertical="top" wrapText="1"/>
    </xf>
    <xf numFmtId="0" fontId="12" fillId="4" borderId="4" xfId="0" applyFont="1" applyFill="1" applyBorder="1" applyAlignment="1" applyProtection="1">
      <alignment horizontal="left" vertical="top"/>
      <protection locked="0"/>
    </xf>
    <xf numFmtId="0" fontId="12" fillId="4" borderId="6" xfId="0" applyFont="1" applyFill="1" applyBorder="1" applyAlignment="1" applyProtection="1">
      <alignment horizontal="left" vertical="top"/>
      <protection locked="0"/>
    </xf>
    <xf numFmtId="0" fontId="2" fillId="4" borderId="11" xfId="0" applyFont="1" applyFill="1" applyBorder="1" applyAlignment="1" applyProtection="1">
      <alignment horizontal="left" vertical="top" wrapText="1"/>
    </xf>
    <xf numFmtId="0" fontId="12" fillId="4" borderId="12" xfId="0" applyFont="1" applyFill="1" applyBorder="1" applyAlignment="1" applyProtection="1">
      <alignment horizontal="left" vertical="top"/>
      <protection locked="0"/>
    </xf>
    <xf numFmtId="0" fontId="2" fillId="4" borderId="5" xfId="0" applyFont="1" applyFill="1" applyBorder="1" applyProtection="1"/>
    <xf numFmtId="0" fontId="2" fillId="4" borderId="10" xfId="0" applyFont="1" applyFill="1" applyBorder="1" applyProtection="1"/>
    <xf numFmtId="0" fontId="8" fillId="4" borderId="6" xfId="0" applyFont="1" applyFill="1" applyBorder="1" applyAlignment="1">
      <alignment vertical="center" wrapText="1"/>
    </xf>
    <xf numFmtId="0" fontId="38" fillId="0" borderId="9" xfId="0" applyFont="1" applyFill="1" applyBorder="1" applyAlignment="1" applyProtection="1">
      <alignment horizontal="left" vertical="center" wrapText="1"/>
      <protection locked="0"/>
    </xf>
    <xf numFmtId="0" fontId="8" fillId="4" borderId="12" xfId="0" applyFont="1" applyFill="1" applyBorder="1" applyAlignment="1">
      <alignment vertical="center" wrapText="1"/>
    </xf>
    <xf numFmtId="0" fontId="2" fillId="4" borderId="6" xfId="0" applyFont="1" applyFill="1" applyBorder="1" applyAlignment="1">
      <alignment horizontal="center"/>
    </xf>
    <xf numFmtId="0" fontId="31" fillId="2" borderId="10" xfId="0" applyFont="1" applyFill="1" applyBorder="1" applyAlignment="1">
      <alignment vertical="top" wrapText="1"/>
    </xf>
    <xf numFmtId="0" fontId="31" fillId="2" borderId="11" xfId="0" applyFont="1" applyFill="1" applyBorder="1" applyAlignment="1">
      <alignment vertical="top" wrapText="1"/>
    </xf>
    <xf numFmtId="0" fontId="34" fillId="4" borderId="3" xfId="0" applyFont="1" applyFill="1" applyBorder="1" applyAlignment="1">
      <alignment horizontal="left" vertical="center" wrapText="1"/>
    </xf>
    <xf numFmtId="0" fontId="34" fillId="4" borderId="0" xfId="0" applyFont="1" applyFill="1" applyBorder="1" applyAlignment="1">
      <alignment horizontal="left" vertical="center" wrapText="1"/>
    </xf>
    <xf numFmtId="0" fontId="8" fillId="4" borderId="0" xfId="0" applyFont="1" applyFill="1" applyBorder="1" applyAlignment="1">
      <alignment horizontal="left" vertical="top" wrapText="1"/>
    </xf>
    <xf numFmtId="0" fontId="34" fillId="4" borderId="4" xfId="0" applyFont="1" applyFill="1" applyBorder="1" applyAlignment="1">
      <alignment horizontal="left" vertical="top"/>
    </xf>
    <xf numFmtId="0" fontId="34" fillId="4" borderId="6" xfId="0" applyFont="1" applyFill="1" applyBorder="1" applyAlignment="1">
      <alignment horizontal="left" vertical="center" wrapText="1"/>
    </xf>
    <xf numFmtId="0" fontId="8" fillId="4" borderId="6" xfId="0" applyFont="1" applyFill="1" applyBorder="1" applyAlignment="1">
      <alignment horizontal="left" vertical="top" wrapText="1"/>
    </xf>
    <xf numFmtId="0" fontId="34" fillId="4" borderId="5" xfId="0" applyFont="1" applyFill="1" applyBorder="1" applyAlignment="1">
      <alignment horizontal="left" vertical="center" wrapText="1"/>
    </xf>
    <xf numFmtId="0" fontId="8" fillId="4" borderId="5" xfId="0" applyFont="1" applyFill="1" applyBorder="1" applyAlignment="1">
      <alignment horizontal="left" vertical="top" wrapText="1"/>
    </xf>
    <xf numFmtId="0" fontId="54" fillId="4" borderId="5" xfId="0" applyFont="1" applyFill="1" applyBorder="1" applyAlignment="1">
      <alignment horizontal="left" vertical="top" wrapText="1"/>
    </xf>
    <xf numFmtId="0" fontId="53" fillId="4" borderId="0" xfId="0" applyFont="1" applyFill="1" applyBorder="1" applyAlignment="1">
      <alignment horizontal="left"/>
    </xf>
    <xf numFmtId="0" fontId="53" fillId="4" borderId="0" xfId="0" applyFont="1" applyFill="1" applyBorder="1" applyAlignment="1"/>
    <xf numFmtId="0" fontId="51" fillId="4" borderId="5" xfId="0" applyFont="1" applyFill="1" applyBorder="1" applyAlignment="1"/>
    <xf numFmtId="0" fontId="51" fillId="4" borderId="0" xfId="0" applyFont="1" applyFill="1" applyBorder="1" applyAlignment="1"/>
    <xf numFmtId="0" fontId="51" fillId="4" borderId="6" xfId="0" applyFont="1" applyFill="1" applyBorder="1" applyAlignment="1"/>
    <xf numFmtId="0" fontId="34" fillId="4" borderId="0" xfId="0" applyFont="1" applyFill="1" applyBorder="1" applyAlignment="1">
      <alignment horizontal="left" vertical="top"/>
    </xf>
    <xf numFmtId="0" fontId="34" fillId="4" borderId="6" xfId="0" applyFont="1" applyFill="1" applyBorder="1" applyAlignment="1">
      <alignment horizontal="left" vertical="top"/>
    </xf>
    <xf numFmtId="0" fontId="32" fillId="4" borderId="1" xfId="0" applyFont="1" applyFill="1" applyBorder="1" applyAlignment="1">
      <alignment horizontal="center"/>
    </xf>
    <xf numFmtId="0" fontId="42" fillId="0" borderId="14" xfId="0" applyFont="1" applyFill="1" applyBorder="1" applyAlignment="1" applyProtection="1">
      <alignment horizontal="center" vertical="center"/>
      <protection locked="0"/>
    </xf>
    <xf numFmtId="0" fontId="2" fillId="4" borderId="11" xfId="0" applyFont="1" applyFill="1" applyBorder="1" applyAlignment="1">
      <alignment horizontal="center"/>
    </xf>
    <xf numFmtId="0" fontId="52" fillId="2" borderId="11" xfId="0" applyFont="1" applyFill="1" applyBorder="1" applyAlignment="1">
      <alignment vertical="top" wrapText="1"/>
    </xf>
    <xf numFmtId="0" fontId="12" fillId="4" borderId="0" xfId="0" applyFont="1" applyFill="1" applyBorder="1" applyAlignment="1" applyProtection="1">
      <alignment horizontal="center" vertical="center"/>
      <protection locked="0"/>
    </xf>
    <xf numFmtId="0" fontId="55" fillId="4" borderId="2" xfId="0" applyFont="1" applyFill="1" applyBorder="1" applyAlignment="1" applyProtection="1">
      <alignment vertical="center"/>
    </xf>
    <xf numFmtId="0" fontId="30" fillId="4" borderId="10" xfId="0" applyFont="1" applyFill="1" applyBorder="1" applyAlignment="1" applyProtection="1">
      <alignment vertical="center" wrapText="1"/>
    </xf>
    <xf numFmtId="0" fontId="18" fillId="4" borderId="13"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wrapText="1"/>
      <protection locked="0"/>
    </xf>
    <xf numFmtId="0" fontId="18" fillId="4" borderId="4" xfId="0" applyFont="1" applyFill="1" applyBorder="1" applyAlignment="1" applyProtection="1">
      <alignment horizontal="center" vertical="center"/>
      <protection locked="0"/>
    </xf>
    <xf numFmtId="0" fontId="18" fillId="4" borderId="14" xfId="0" applyFont="1" applyFill="1" applyBorder="1" applyAlignment="1" applyProtection="1">
      <alignment horizontal="center" vertical="center" wrapText="1"/>
      <protection locked="0"/>
    </xf>
    <xf numFmtId="0" fontId="18" fillId="4" borderId="12" xfId="0" applyFont="1" applyFill="1" applyBorder="1" applyAlignment="1" applyProtection="1">
      <alignment horizontal="center" vertical="center" wrapText="1"/>
      <protection locked="0"/>
    </xf>
    <xf numFmtId="0" fontId="18" fillId="4" borderId="12" xfId="0" applyFont="1" applyFill="1" applyBorder="1" applyAlignment="1" applyProtection="1">
      <alignment horizontal="center" vertical="center"/>
      <protection locked="0"/>
    </xf>
    <xf numFmtId="0" fontId="18" fillId="4" borderId="6" xfId="0" applyFont="1" applyFill="1" applyBorder="1" applyAlignment="1" applyProtection="1">
      <alignment vertical="top" wrapText="1"/>
    </xf>
    <xf numFmtId="0" fontId="60" fillId="8" borderId="4" xfId="0" applyFont="1" applyFill="1" applyBorder="1" applyAlignment="1" applyProtection="1">
      <alignment horizontal="center" vertical="center" wrapText="1"/>
      <protection locked="0"/>
    </xf>
    <xf numFmtId="0" fontId="30" fillId="8" borderId="10" xfId="0" applyFont="1" applyFill="1" applyBorder="1" applyAlignment="1" applyProtection="1">
      <alignment vertical="top" wrapText="1"/>
    </xf>
    <xf numFmtId="0" fontId="17" fillId="8" borderId="1" xfId="0" applyFont="1" applyFill="1" applyBorder="1" applyAlignment="1" applyProtection="1">
      <alignment horizontal="left" vertical="center" wrapText="1"/>
      <protection locked="0"/>
    </xf>
    <xf numFmtId="0" fontId="17" fillId="8" borderId="12" xfId="0" applyFont="1" applyFill="1" applyBorder="1" applyAlignment="1" applyProtection="1">
      <alignment horizontal="center" vertical="center" wrapText="1"/>
      <protection locked="0"/>
    </xf>
    <xf numFmtId="0" fontId="18" fillId="0" borderId="14" xfId="0" applyFont="1" applyFill="1" applyBorder="1" applyAlignment="1" applyProtection="1">
      <alignment horizontal="left" vertical="top" wrapText="1"/>
      <protection locked="0"/>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61" fillId="4" borderId="0" xfId="0" applyFont="1" applyFill="1" applyBorder="1" applyAlignment="1">
      <alignment horizontal="center" vertical="center" wrapText="1"/>
    </xf>
    <xf numFmtId="0" fontId="61" fillId="4" borderId="6" xfId="0" applyFont="1" applyFill="1" applyBorder="1" applyAlignment="1">
      <alignment horizontal="center" vertical="center" wrapText="1"/>
    </xf>
    <xf numFmtId="0" fontId="53" fillId="4" borderId="0"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40" fillId="4" borderId="0" xfId="0" applyFont="1" applyFill="1" applyBorder="1" applyAlignment="1" applyProtection="1">
      <alignment vertical="center" wrapText="1"/>
      <protection locked="0"/>
    </xf>
    <xf numFmtId="0" fontId="40" fillId="4" borderId="0" xfId="0" applyFont="1" applyFill="1" applyBorder="1" applyAlignment="1" applyProtection="1">
      <alignment horizontal="center" vertical="top" wrapText="1"/>
      <protection locked="0"/>
    </xf>
    <xf numFmtId="0" fontId="40" fillId="4" borderId="0" xfId="0" applyFont="1" applyFill="1" applyBorder="1" applyAlignment="1" applyProtection="1">
      <alignment horizontal="center" vertical="center" wrapText="1"/>
      <protection locked="0"/>
    </xf>
    <xf numFmtId="0" fontId="40" fillId="0" borderId="7" xfId="0" applyFont="1" applyFill="1" applyBorder="1" applyAlignment="1" applyProtection="1">
      <alignment vertical="center" wrapText="1"/>
      <protection locked="0"/>
    </xf>
    <xf numFmtId="0" fontId="12" fillId="0" borderId="0" xfId="0" applyFont="1" applyFill="1" applyBorder="1" applyAlignment="1" applyProtection="1">
      <alignment horizontal="center" vertical="top"/>
      <protection locked="0"/>
    </xf>
    <xf numFmtId="0" fontId="12" fillId="4" borderId="0" xfId="0" applyFont="1" applyFill="1" applyBorder="1" applyAlignment="1" applyProtection="1">
      <alignment horizontal="center" vertical="top" wrapText="1"/>
      <protection locked="0"/>
    </xf>
    <xf numFmtId="0" fontId="12" fillId="0" borderId="1" xfId="0" applyFont="1" applyFill="1" applyBorder="1" applyAlignment="1">
      <alignment horizontal="center" vertical="center"/>
    </xf>
    <xf numFmtId="0" fontId="2" fillId="4" borderId="6" xfId="0" applyFont="1" applyFill="1" applyBorder="1" applyAlignment="1">
      <alignment horizontal="center" vertical="center"/>
    </xf>
    <xf numFmtId="0" fontId="0" fillId="0" borderId="0" xfId="0" applyFill="1" applyAlignment="1">
      <alignment vertical="top" wrapText="1"/>
    </xf>
    <xf numFmtId="0" fontId="0" fillId="0" borderId="0" xfId="0" applyFill="1"/>
    <xf numFmtId="0" fontId="63" fillId="0" borderId="0" xfId="0" applyFont="1" applyFill="1" applyBorder="1"/>
    <xf numFmtId="0" fontId="63" fillId="0" borderId="0" xfId="0" applyFont="1" applyFill="1"/>
    <xf numFmtId="0" fontId="30" fillId="4" borderId="0" xfId="0" applyFont="1" applyFill="1" applyBorder="1" applyAlignment="1">
      <alignment horizontal="right" wrapText="1"/>
    </xf>
    <xf numFmtId="0" fontId="2" fillId="0" borderId="0" xfId="0" applyFont="1" applyFill="1" applyAlignment="1">
      <alignment wrapText="1"/>
    </xf>
    <xf numFmtId="0" fontId="2" fillId="4" borderId="5" xfId="0" applyFont="1" applyFill="1" applyBorder="1" applyAlignment="1" applyProtection="1">
      <alignment horizontal="center"/>
    </xf>
    <xf numFmtId="0" fontId="2" fillId="4" borderId="0" xfId="0" applyFont="1" applyFill="1" applyBorder="1" applyAlignment="1" applyProtection="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4" borderId="9" xfId="0" applyFont="1" applyFill="1" applyBorder="1" applyAlignment="1">
      <alignment horizontal="center" vertical="center"/>
    </xf>
    <xf numFmtId="0" fontId="2" fillId="2" borderId="5" xfId="0" applyFont="1" applyFill="1" applyBorder="1" applyAlignment="1">
      <alignment horizontal="left" vertical="center"/>
    </xf>
    <xf numFmtId="0" fontId="2" fillId="2" borderId="0" xfId="0" applyFont="1" applyFill="1" applyBorder="1" applyAlignment="1">
      <alignment horizontal="center" vertical="center"/>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3" fillId="2" borderId="7" xfId="0" applyFont="1" applyFill="1" applyBorder="1" applyAlignment="1">
      <alignment horizontal="left"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2" fillId="4" borderId="0" xfId="0" applyFont="1" applyFill="1" applyBorder="1" applyAlignment="1">
      <alignment horizontal="left"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2" fillId="4" borderId="5" xfId="0" applyFont="1" applyFill="1" applyBorder="1" applyAlignment="1">
      <alignment horizontal="left" vertical="center"/>
    </xf>
    <xf numFmtId="0" fontId="65" fillId="4" borderId="5" xfId="0" applyFont="1" applyFill="1" applyBorder="1" applyAlignment="1">
      <alignment wrapText="1"/>
    </xf>
    <xf numFmtId="0" fontId="65" fillId="4" borderId="6" xfId="0" applyFont="1" applyFill="1" applyBorder="1" applyAlignment="1">
      <alignment wrapText="1"/>
    </xf>
    <xf numFmtId="0" fontId="1" fillId="2" borderId="1" xfId="0" applyFont="1" applyFill="1" applyBorder="1" applyAlignment="1">
      <alignment horizontal="center" vertical="center" wrapText="1"/>
    </xf>
    <xf numFmtId="0" fontId="64" fillId="4" borderId="0" xfId="0" applyFont="1" applyFill="1" applyBorder="1"/>
    <xf numFmtId="0" fontId="64" fillId="2" borderId="5" xfId="0" applyFont="1" applyFill="1" applyBorder="1" applyAlignment="1">
      <alignment vertical="top" wrapText="1"/>
    </xf>
    <xf numFmtId="0" fontId="64" fillId="2" borderId="0" xfId="0" applyFont="1" applyFill="1" applyBorder="1" applyAlignment="1">
      <alignment vertical="top" wrapText="1"/>
    </xf>
    <xf numFmtId="0" fontId="65" fillId="4" borderId="0" xfId="0" applyFont="1" applyFill="1" applyBorder="1" applyAlignment="1">
      <alignment wrapText="1"/>
    </xf>
    <xf numFmtId="0" fontId="65" fillId="2" borderId="10" xfId="0" applyFont="1" applyFill="1" applyBorder="1" applyAlignment="1">
      <alignment vertical="center"/>
    </xf>
    <xf numFmtId="0" fontId="65" fillId="2" borderId="11" xfId="0" applyFont="1" applyFill="1" applyBorder="1" applyAlignment="1">
      <alignment vertical="center"/>
    </xf>
    <xf numFmtId="0" fontId="33" fillId="4" borderId="2" xfId="0" applyFont="1" applyFill="1" applyBorder="1" applyAlignment="1" applyProtection="1">
      <alignment vertical="center"/>
    </xf>
    <xf numFmtId="0" fontId="2" fillId="4" borderId="3" xfId="0" applyFont="1" applyFill="1" applyBorder="1" applyAlignment="1" applyProtection="1">
      <alignment vertical="center"/>
    </xf>
    <xf numFmtId="0" fontId="2" fillId="4" borderId="4" xfId="0" applyFont="1" applyFill="1" applyBorder="1" applyAlignment="1" applyProtection="1">
      <alignment vertical="center"/>
    </xf>
    <xf numFmtId="0" fontId="37" fillId="4" borderId="6" xfId="0" applyFont="1" applyFill="1" applyBorder="1" applyAlignment="1" applyProtection="1">
      <alignment vertical="top" wrapText="1"/>
    </xf>
    <xf numFmtId="0" fontId="64" fillId="2" borderId="6" xfId="0" applyFont="1" applyFill="1" applyBorder="1" applyAlignment="1">
      <alignment horizontal="left" vertical="top" wrapText="1"/>
    </xf>
    <xf numFmtId="0" fontId="64" fillId="4" borderId="5" xfId="0" applyFont="1" applyFill="1" applyBorder="1" applyAlignment="1"/>
    <xf numFmtId="0" fontId="64" fillId="4" borderId="0" xfId="0" applyFont="1" applyFill="1" applyBorder="1" applyAlignment="1"/>
    <xf numFmtId="0" fontId="64" fillId="4" borderId="6" xfId="0" applyFont="1" applyFill="1" applyBorder="1" applyAlignment="1"/>
    <xf numFmtId="0" fontId="64" fillId="2" borderId="5" xfId="0" applyFont="1" applyFill="1" applyBorder="1" applyAlignment="1"/>
    <xf numFmtId="0" fontId="64" fillId="2" borderId="0" xfId="0" applyFont="1" applyFill="1" applyBorder="1" applyAlignment="1"/>
    <xf numFmtId="0" fontId="64" fillId="2" borderId="6" xfId="0" applyFont="1" applyFill="1" applyBorder="1" applyAlignment="1"/>
    <xf numFmtId="0" fontId="68" fillId="0" borderId="0" xfId="0" applyFont="1" applyFill="1" applyBorder="1"/>
    <xf numFmtId="0" fontId="68" fillId="0" borderId="0" xfId="0" applyFont="1" applyFill="1" applyBorder="1" applyAlignment="1"/>
    <xf numFmtId="0" fontId="67" fillId="4" borderId="0" xfId="0" applyFont="1" applyFill="1" applyBorder="1"/>
    <xf numFmtId="0" fontId="65" fillId="4" borderId="0"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53" fillId="2" borderId="5" xfId="0" applyFont="1" applyFill="1" applyBorder="1" applyAlignment="1">
      <alignment horizontal="left" vertical="top" wrapText="1"/>
    </xf>
    <xf numFmtId="0" fontId="53" fillId="2" borderId="0" xfId="0" applyFont="1" applyFill="1" applyBorder="1" applyAlignment="1">
      <alignment horizontal="left" vertical="top" wrapText="1"/>
    </xf>
    <xf numFmtId="0" fontId="2" fillId="4" borderId="0" xfId="0" applyFont="1" applyFill="1" applyBorder="1" applyAlignment="1">
      <alignment horizontal="left" vertical="center"/>
    </xf>
    <xf numFmtId="0" fontId="2" fillId="4" borderId="5" xfId="0" applyFont="1" applyFill="1" applyBorder="1" applyAlignment="1">
      <alignment horizontal="center"/>
    </xf>
    <xf numFmtId="0" fontId="30" fillId="4" borderId="13"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 fillId="3" borderId="7" xfId="0" applyFont="1" applyFill="1" applyBorder="1" applyAlignment="1">
      <alignment horizontal="left" vertical="center"/>
    </xf>
    <xf numFmtId="0" fontId="39" fillId="0" borderId="0" xfId="1" applyFill="1" applyBorder="1" applyAlignment="1">
      <alignment vertical="top"/>
    </xf>
    <xf numFmtId="0" fontId="53" fillId="4" borderId="11" xfId="0" applyFont="1" applyFill="1" applyBorder="1" applyAlignment="1">
      <alignment vertical="top"/>
    </xf>
    <xf numFmtId="0" fontId="3" fillId="3" borderId="7" xfId="0" applyFont="1" applyFill="1" applyBorder="1" applyAlignment="1">
      <alignment vertical="top"/>
    </xf>
    <xf numFmtId="0" fontId="2" fillId="3" borderId="9" xfId="0" applyFont="1" applyFill="1" applyBorder="1" applyAlignment="1">
      <alignment vertical="top"/>
    </xf>
    <xf numFmtId="0" fontId="2" fillId="3" borderId="7" xfId="0" applyFont="1" applyFill="1" applyBorder="1" applyAlignment="1">
      <alignment vertical="top"/>
    </xf>
    <xf numFmtId="0" fontId="2" fillId="3" borderId="8" xfId="0" applyFont="1" applyFill="1" applyBorder="1" applyAlignment="1">
      <alignment vertical="top"/>
    </xf>
    <xf numFmtId="4" fontId="13" fillId="8" borderId="14" xfId="0" applyNumberFormat="1" applyFont="1" applyFill="1" applyBorder="1" applyAlignment="1" applyProtection="1">
      <alignment horizontal="center" vertical="top" wrapText="1"/>
    </xf>
    <xf numFmtId="0" fontId="3" fillId="4" borderId="10" xfId="0" applyFont="1" applyFill="1" applyBorder="1"/>
    <xf numFmtId="1" fontId="16" fillId="0" borderId="1" xfId="0" applyNumberFormat="1" applyFont="1" applyFill="1" applyBorder="1" applyAlignment="1" applyProtection="1">
      <alignment horizontal="center"/>
      <protection locked="0"/>
    </xf>
    <xf numFmtId="0" fontId="3" fillId="3" borderId="12" xfId="0" applyFont="1" applyFill="1" applyBorder="1" applyAlignment="1">
      <alignment horizontal="left" vertical="top" wrapText="1"/>
    </xf>
    <xf numFmtId="0" fontId="51" fillId="4" borderId="12" xfId="0" applyFont="1" applyFill="1" applyBorder="1"/>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4" fillId="4" borderId="6" xfId="0" applyFont="1" applyFill="1" applyBorder="1" applyAlignment="1">
      <alignment horizontal="left" vertical="center"/>
    </xf>
    <xf numFmtId="0" fontId="3" fillId="3" borderId="8" xfId="0" applyFont="1" applyFill="1" applyBorder="1" applyAlignment="1">
      <alignment vertical="center"/>
    </xf>
    <xf numFmtId="0" fontId="3" fillId="3" borderId="9" xfId="0" applyFont="1" applyFill="1" applyBorder="1" applyAlignment="1">
      <alignment vertical="center"/>
    </xf>
    <xf numFmtId="4" fontId="3" fillId="4" borderId="6" xfId="0" applyNumberFormat="1" applyFont="1" applyFill="1" applyBorder="1" applyAlignment="1">
      <alignment horizontal="center" vertical="center" wrapText="1"/>
    </xf>
    <xf numFmtId="0" fontId="12" fillId="4" borderId="6" xfId="0" applyFont="1" applyFill="1" applyBorder="1" applyAlignment="1">
      <alignment vertical="top" wrapText="1"/>
    </xf>
    <xf numFmtId="4" fontId="12" fillId="0" borderId="1" xfId="0" applyNumberFormat="1" applyFont="1" applyFill="1" applyBorder="1" applyAlignment="1" applyProtection="1">
      <alignment horizontal="center" vertical="center"/>
      <protection locked="0"/>
    </xf>
    <xf numFmtId="4" fontId="3" fillId="4" borderId="0" xfId="0" applyNumberFormat="1" applyFont="1" applyFill="1" applyBorder="1" applyAlignment="1">
      <alignment horizontal="center"/>
    </xf>
    <xf numFmtId="3" fontId="3" fillId="4" borderId="0" xfId="0" applyNumberFormat="1" applyFont="1" applyFill="1" applyBorder="1" applyAlignment="1">
      <alignment horizontal="center"/>
    </xf>
    <xf numFmtId="3" fontId="51" fillId="4" borderId="0" xfId="0" applyNumberFormat="1" applyFont="1" applyFill="1" applyBorder="1"/>
    <xf numFmtId="0" fontId="12" fillId="0" borderId="13" xfId="0" applyFont="1" applyBorder="1" applyProtection="1">
      <protection locked="0"/>
    </xf>
    <xf numFmtId="0" fontId="7" fillId="4" borderId="5" xfId="0" applyFont="1" applyFill="1" applyBorder="1"/>
    <xf numFmtId="0" fontId="35" fillId="2" borderId="5" xfId="0" applyFont="1" applyFill="1" applyBorder="1" applyAlignment="1">
      <alignment vertical="top" wrapText="1"/>
    </xf>
    <xf numFmtId="0" fontId="23" fillId="3" borderId="15" xfId="0" applyFont="1" applyFill="1" applyBorder="1"/>
    <xf numFmtId="0" fontId="23" fillId="3" borderId="16" xfId="0" applyFont="1" applyFill="1" applyBorder="1"/>
    <xf numFmtId="0" fontId="26" fillId="3" borderId="22" xfId="0" applyFont="1" applyFill="1" applyBorder="1" applyAlignment="1">
      <alignment vertical="top"/>
    </xf>
    <xf numFmtId="0" fontId="26" fillId="3" borderId="11" xfId="0" applyFont="1" applyFill="1" applyBorder="1" applyAlignment="1">
      <alignment vertical="top"/>
    </xf>
    <xf numFmtId="0" fontId="24" fillId="7" borderId="9" xfId="0" applyFont="1" applyFill="1" applyBorder="1" applyAlignment="1">
      <alignment horizontal="center" vertical="top"/>
    </xf>
    <xf numFmtId="0" fontId="26" fillId="7" borderId="7" xfId="0" applyFont="1" applyFill="1" applyBorder="1" applyAlignment="1">
      <alignment vertical="top"/>
    </xf>
    <xf numFmtId="0" fontId="26" fillId="7" borderId="8" xfId="0" applyFont="1" applyFill="1" applyBorder="1" applyAlignment="1">
      <alignment vertical="top"/>
    </xf>
    <xf numFmtId="0" fontId="25" fillId="4" borderId="24" xfId="0" applyFont="1" applyFill="1" applyBorder="1" applyAlignment="1">
      <alignment horizontal="center" vertical="top" wrapText="1"/>
    </xf>
    <xf numFmtId="0" fontId="27" fillId="4" borderId="24" xfId="0" applyFont="1" applyFill="1" applyBorder="1" applyAlignment="1">
      <alignment horizontal="center" vertical="top"/>
    </xf>
    <xf numFmtId="0" fontId="26" fillId="4" borderId="26" xfId="0" applyFont="1" applyFill="1" applyBorder="1" applyAlignment="1">
      <alignment horizontal="center" vertical="top"/>
    </xf>
    <xf numFmtId="0" fontId="26" fillId="4" borderId="7" xfId="0" applyFont="1" applyFill="1" applyBorder="1" applyAlignment="1">
      <alignment vertical="top"/>
    </xf>
    <xf numFmtId="0" fontId="26" fillId="3" borderId="27" xfId="0" applyFont="1" applyFill="1" applyBorder="1"/>
    <xf numFmtId="0" fontId="26" fillId="7" borderId="13" xfId="0" applyFont="1" applyFill="1" applyBorder="1" applyAlignment="1">
      <alignment horizontal="center" wrapText="1"/>
    </xf>
    <xf numFmtId="0" fontId="25" fillId="4" borderId="27" xfId="0" applyFont="1" applyFill="1" applyBorder="1" applyAlignment="1">
      <alignment wrapText="1"/>
    </xf>
    <xf numFmtId="0" fontId="26" fillId="4" borderId="13" xfId="0" applyFont="1" applyFill="1" applyBorder="1" applyAlignment="1">
      <alignment wrapText="1"/>
    </xf>
    <xf numFmtId="0" fontId="26" fillId="4" borderId="2" xfId="0" applyFont="1" applyFill="1" applyBorder="1" applyAlignment="1">
      <alignment horizontal="center" wrapText="1"/>
    </xf>
    <xf numFmtId="0" fontId="27" fillId="4" borderId="5" xfId="0" applyFont="1" applyFill="1" applyBorder="1" applyAlignment="1">
      <alignment horizontal="center"/>
    </xf>
    <xf numFmtId="0" fontId="26" fillId="4" borderId="28" xfId="0" applyFont="1" applyFill="1" applyBorder="1" applyAlignment="1">
      <alignment horizontal="center" wrapText="1"/>
    </xf>
    <xf numFmtId="0" fontId="27" fillId="4" borderId="27" xfId="0" applyFont="1" applyFill="1" applyBorder="1"/>
    <xf numFmtId="0" fontId="26" fillId="3" borderId="29" xfId="0" applyFont="1" applyFill="1" applyBorder="1" applyAlignment="1">
      <alignment horizontal="center"/>
    </xf>
    <xf numFmtId="0" fontId="26" fillId="3" borderId="30" xfId="0" applyFont="1" applyFill="1" applyBorder="1" applyAlignment="1">
      <alignment horizontal="center"/>
    </xf>
    <xf numFmtId="0" fontId="26" fillId="0" borderId="31" xfId="0" applyFont="1" applyBorder="1" applyAlignment="1">
      <alignment horizontal="center"/>
    </xf>
    <xf numFmtId="0" fontId="24" fillId="7" borderId="30" xfId="0" applyFont="1" applyFill="1" applyBorder="1" applyAlignment="1">
      <alignment horizontal="center" vertical="top"/>
    </xf>
    <xf numFmtId="0" fontId="26" fillId="7" borderId="32" xfId="0" applyFont="1" applyFill="1" applyBorder="1" applyAlignment="1">
      <alignment horizontal="center"/>
    </xf>
    <xf numFmtId="0" fontId="26" fillId="7" borderId="30" xfId="0" applyFont="1" applyFill="1" applyBorder="1" applyAlignment="1">
      <alignment horizontal="center" vertical="top"/>
    </xf>
    <xf numFmtId="0" fontId="25" fillId="4" borderId="29" xfId="0" applyFont="1" applyFill="1" applyBorder="1" applyAlignment="1">
      <alignment horizontal="center"/>
    </xf>
    <xf numFmtId="0" fontId="26" fillId="4" borderId="32" xfId="0" applyFont="1" applyFill="1" applyBorder="1" applyAlignment="1">
      <alignment horizontal="center"/>
    </xf>
    <xf numFmtId="0" fontId="26" fillId="4" borderId="30" xfId="0" applyFont="1" applyFill="1" applyBorder="1" applyAlignment="1">
      <alignment horizontal="center"/>
    </xf>
    <xf numFmtId="0" fontId="26" fillId="4" borderId="33" xfId="0" applyFont="1" applyFill="1" applyBorder="1" applyAlignment="1">
      <alignment horizontal="center" wrapText="1"/>
    </xf>
    <xf numFmtId="0" fontId="27" fillId="4" borderId="33" xfId="0" applyFont="1" applyFill="1" applyBorder="1" applyAlignment="1">
      <alignment horizontal="center"/>
    </xf>
    <xf numFmtId="0" fontId="26" fillId="4" borderId="34" xfId="0" applyFont="1" applyFill="1" applyBorder="1" applyAlignment="1">
      <alignment horizontal="center"/>
    </xf>
    <xf numFmtId="0" fontId="27" fillId="4" borderId="29" xfId="0" applyFont="1" applyFill="1" applyBorder="1" applyAlignment="1">
      <alignment horizontal="center"/>
    </xf>
    <xf numFmtId="0" fontId="26" fillId="4" borderId="35" xfId="0" applyFont="1" applyFill="1" applyBorder="1" applyAlignment="1">
      <alignment horizontal="center"/>
    </xf>
    <xf numFmtId="0" fontId="27" fillId="4" borderId="36" xfId="0" applyFont="1" applyFill="1" applyBorder="1" applyAlignment="1">
      <alignment horizontal="center"/>
    </xf>
    <xf numFmtId="0" fontId="26" fillId="4" borderId="37" xfId="0" applyFont="1" applyFill="1" applyBorder="1" applyAlignment="1">
      <alignment horizontal="center"/>
    </xf>
    <xf numFmtId="0" fontId="26" fillId="4" borderId="38" xfId="0" applyFont="1" applyFill="1" applyBorder="1" applyAlignment="1">
      <alignment horizontal="center"/>
    </xf>
    <xf numFmtId="0" fontId="26" fillId="0" borderId="1"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7" fillId="4" borderId="27" xfId="0" applyFont="1" applyFill="1" applyBorder="1" applyAlignment="1">
      <alignment horizontal="center" vertical="center"/>
    </xf>
    <xf numFmtId="0" fontId="26" fillId="0" borderId="49" xfId="0" applyFont="1" applyBorder="1" applyAlignment="1" applyProtection="1">
      <alignment horizontal="center" vertical="center"/>
      <protection locked="0"/>
    </xf>
    <xf numFmtId="164" fontId="21" fillId="6" borderId="51" xfId="0" applyNumberFormat="1" applyFont="1" applyFill="1" applyBorder="1" applyAlignment="1">
      <alignment horizontal="center" vertical="center"/>
    </xf>
    <xf numFmtId="0" fontId="26" fillId="5" borderId="53" xfId="0" applyFont="1" applyFill="1" applyBorder="1" applyAlignment="1">
      <alignment horizontal="center" vertical="center"/>
    </xf>
    <xf numFmtId="164" fontId="21" fillId="6" borderId="50" xfId="0" applyNumberFormat="1" applyFont="1" applyFill="1" applyBorder="1" applyAlignment="1">
      <alignment horizontal="center" vertical="center"/>
    </xf>
    <xf numFmtId="164" fontId="21" fillId="6" borderId="53" xfId="0" applyNumberFormat="1" applyFont="1" applyFill="1" applyBorder="1" applyAlignment="1">
      <alignment horizontal="center" vertical="center"/>
    </xf>
    <xf numFmtId="0" fontId="26" fillId="5" borderId="54" xfId="0" applyFont="1" applyFill="1" applyBorder="1" applyAlignment="1">
      <alignment horizontal="center" vertical="center"/>
    </xf>
    <xf numFmtId="164" fontId="21" fillId="6" borderId="55" xfId="0" applyNumberFormat="1" applyFont="1" applyFill="1" applyBorder="1" applyAlignment="1">
      <alignment horizontal="center" vertical="center"/>
    </xf>
    <xf numFmtId="0" fontId="26" fillId="0" borderId="7" xfId="0" applyFont="1" applyBorder="1" applyAlignment="1" applyProtection="1">
      <alignment horizontal="center" vertical="center"/>
      <protection locked="0"/>
    </xf>
    <xf numFmtId="0" fontId="26" fillId="4" borderId="8" xfId="0" applyFont="1" applyFill="1" applyBorder="1" applyAlignment="1">
      <alignment vertical="top"/>
    </xf>
    <xf numFmtId="165" fontId="26" fillId="5" borderId="59" xfId="0" applyNumberFormat="1" applyFont="1" applyFill="1" applyBorder="1" applyAlignment="1">
      <alignment horizontal="center" vertical="center" wrapText="1"/>
    </xf>
    <xf numFmtId="165" fontId="26" fillId="5" borderId="7" xfId="0" applyNumberFormat="1" applyFont="1" applyFill="1" applyBorder="1" applyAlignment="1">
      <alignment horizontal="center" vertical="center" wrapText="1"/>
    </xf>
    <xf numFmtId="0" fontId="26" fillId="4" borderId="1" xfId="0" applyFont="1" applyFill="1" applyBorder="1" applyAlignment="1">
      <alignment vertical="top"/>
    </xf>
    <xf numFmtId="0" fontId="26" fillId="4" borderId="1" xfId="0" applyFont="1" applyFill="1" applyBorder="1" applyAlignment="1">
      <alignment horizontal="center" vertical="top"/>
    </xf>
    <xf numFmtId="0" fontId="27" fillId="4" borderId="1" xfId="0" applyFont="1" applyFill="1" applyBorder="1" applyAlignment="1">
      <alignment horizontal="center" vertical="center"/>
    </xf>
    <xf numFmtId="0" fontId="0" fillId="0" borderId="27" xfId="0" applyBorder="1"/>
    <xf numFmtId="165" fontId="26" fillId="5" borderId="28" xfId="0" applyNumberFormat="1" applyFont="1" applyFill="1" applyBorder="1" applyAlignment="1">
      <alignment horizontal="center" vertical="center" wrapText="1"/>
    </xf>
    <xf numFmtId="0" fontId="25" fillId="4" borderId="27" xfId="0" applyFont="1" applyFill="1" applyBorder="1" applyAlignment="1">
      <alignment horizontal="center" vertical="center"/>
    </xf>
    <xf numFmtId="0" fontId="26" fillId="0" borderId="0" xfId="0" applyFont="1" applyBorder="1" applyAlignment="1" applyProtection="1">
      <alignment horizontal="center" vertical="center"/>
      <protection locked="0"/>
    </xf>
    <xf numFmtId="2" fontId="26" fillId="5" borderId="13" xfId="0" applyNumberFormat="1" applyFont="1" applyFill="1" applyBorder="1" applyAlignment="1">
      <alignment horizontal="center" vertical="center" wrapText="1"/>
    </xf>
    <xf numFmtId="165" fontId="26" fillId="5" borderId="2" xfId="0" applyNumberFormat="1" applyFont="1" applyFill="1" applyBorder="1" applyAlignment="1">
      <alignment horizontal="center" vertical="center" wrapText="1"/>
    </xf>
    <xf numFmtId="0" fontId="27" fillId="4" borderId="13" xfId="0" applyFont="1" applyFill="1" applyBorder="1" applyAlignment="1">
      <alignment horizontal="center" vertical="center"/>
    </xf>
    <xf numFmtId="0" fontId="26" fillId="0" borderId="13"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164" fontId="21" fillId="6" borderId="60" xfId="0" applyNumberFormat="1" applyFont="1" applyFill="1" applyBorder="1" applyAlignment="1">
      <alignment horizontal="center" vertical="center"/>
    </xf>
    <xf numFmtId="0" fontId="27" fillId="4" borderId="14" xfId="0" applyFont="1" applyFill="1" applyBorder="1" applyAlignment="1">
      <alignment horizontal="center" vertical="center"/>
    </xf>
    <xf numFmtId="0" fontId="26" fillId="0" borderId="14" xfId="0" applyFont="1" applyBorder="1" applyAlignment="1" applyProtection="1">
      <alignment horizontal="center" vertical="center"/>
      <protection locked="0"/>
    </xf>
    <xf numFmtId="0" fontId="26" fillId="0" borderId="70" xfId="0" applyFont="1" applyBorder="1" applyAlignment="1" applyProtection="1">
      <alignment horizontal="center" vertical="center"/>
      <protection locked="0"/>
    </xf>
    <xf numFmtId="0" fontId="63" fillId="4" borderId="67" xfId="0" applyFont="1" applyFill="1" applyBorder="1" applyAlignment="1">
      <alignment wrapText="1"/>
    </xf>
    <xf numFmtId="0" fontId="63" fillId="4" borderId="9" xfId="0" applyFont="1" applyFill="1" applyBorder="1" applyAlignment="1">
      <alignment wrapText="1"/>
    </xf>
    <xf numFmtId="0" fontId="63" fillId="4" borderId="3" xfId="0" applyFont="1" applyFill="1" applyBorder="1" applyAlignment="1">
      <alignment wrapText="1"/>
    </xf>
    <xf numFmtId="0" fontId="63" fillId="4" borderId="25" xfId="0" applyFont="1" applyFill="1" applyBorder="1" applyAlignment="1">
      <alignment wrapText="1"/>
    </xf>
    <xf numFmtId="0" fontId="63" fillId="4" borderId="58" xfId="0" applyFont="1" applyFill="1" applyBorder="1" applyAlignment="1">
      <alignment horizontal="center"/>
    </xf>
    <xf numFmtId="0" fontId="63" fillId="4" borderId="66" xfId="0" applyFont="1" applyFill="1" applyBorder="1" applyAlignment="1">
      <alignment horizontal="center"/>
    </xf>
    <xf numFmtId="0" fontId="63" fillId="4" borderId="37" xfId="0" applyFont="1" applyFill="1" applyBorder="1" applyAlignment="1">
      <alignment horizontal="center"/>
    </xf>
    <xf numFmtId="0" fontId="63" fillId="4" borderId="71" xfId="0" applyFont="1" applyFill="1" applyBorder="1" applyAlignment="1">
      <alignment horizontal="center"/>
    </xf>
    <xf numFmtId="0" fontId="63" fillId="0" borderId="12" xfId="0" applyFont="1" applyBorder="1" applyAlignment="1">
      <alignment horizontal="center"/>
    </xf>
    <xf numFmtId="0" fontId="63" fillId="0" borderId="14" xfId="0" applyFont="1" applyBorder="1" applyAlignment="1">
      <alignment horizontal="center"/>
    </xf>
    <xf numFmtId="0" fontId="63" fillId="0" borderId="9" xfId="0" applyFont="1" applyBorder="1" applyAlignment="1">
      <alignment horizontal="center"/>
    </xf>
    <xf numFmtId="0" fontId="63" fillId="0" borderId="1" xfId="0" applyFont="1" applyBorder="1" applyAlignment="1">
      <alignment horizontal="center"/>
    </xf>
    <xf numFmtId="0" fontId="63" fillId="0" borderId="24" xfId="0" applyFont="1" applyBorder="1" applyAlignment="1">
      <alignment horizontal="center"/>
    </xf>
    <xf numFmtId="0" fontId="63" fillId="0" borderId="69" xfId="0" applyFont="1" applyBorder="1" applyAlignment="1">
      <alignment horizontal="center"/>
    </xf>
    <xf numFmtId="0" fontId="63" fillId="0" borderId="13" xfId="0" applyFont="1" applyBorder="1" applyAlignment="1">
      <alignment horizontal="center"/>
    </xf>
    <xf numFmtId="0" fontId="12" fillId="0" borderId="1" xfId="0" applyFont="1" applyFill="1" applyBorder="1"/>
    <xf numFmtId="0" fontId="69" fillId="0" borderId="0" xfId="0" applyFont="1" applyFill="1" applyBorder="1" applyAlignment="1" applyProtection="1">
      <alignment horizontal="center" vertical="center"/>
      <protection locked="0"/>
    </xf>
    <xf numFmtId="0" fontId="68" fillId="0" borderId="0" xfId="0" applyFont="1" applyFill="1" applyBorder="1" applyAlignment="1">
      <alignment horizontal="center" vertical="center"/>
    </xf>
    <xf numFmtId="0" fontId="51" fillId="2" borderId="0" xfId="0" applyFont="1" applyFill="1" applyBorder="1"/>
    <xf numFmtId="0" fontId="53" fillId="4" borderId="5" xfId="0" applyFont="1" applyFill="1" applyBorder="1" applyAlignment="1">
      <alignment vertical="center"/>
    </xf>
    <xf numFmtId="0" fontId="53" fillId="2" borderId="5" xfId="0" applyFont="1" applyFill="1" applyBorder="1"/>
    <xf numFmtId="0" fontId="53" fillId="2" borderId="6" xfId="0" applyFont="1" applyFill="1" applyBorder="1"/>
    <xf numFmtId="0" fontId="53" fillId="2" borderId="0" xfId="0" applyFont="1" applyFill="1" applyBorder="1"/>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30" fillId="4" borderId="5" xfId="0" applyFont="1" applyFill="1" applyBorder="1" applyAlignment="1">
      <alignment horizontal="left" vertical="top" wrapText="1"/>
    </xf>
    <xf numFmtId="0" fontId="37" fillId="0" borderId="1" xfId="0" applyFont="1" applyFill="1" applyBorder="1" applyAlignment="1" applyProtection="1">
      <alignment vertical="top" wrapText="1"/>
      <protection locked="0"/>
    </xf>
    <xf numFmtId="0" fontId="12" fillId="0" borderId="1" xfId="0" applyFont="1" applyFill="1" applyBorder="1" applyAlignment="1" applyProtection="1">
      <alignment horizontal="left" vertical="top"/>
      <protection locked="0"/>
    </xf>
    <xf numFmtId="0" fontId="30" fillId="4" borderId="14" xfId="0" applyFont="1" applyFill="1" applyBorder="1" applyAlignment="1">
      <alignment horizontal="right"/>
    </xf>
    <xf numFmtId="0" fontId="30" fillId="4" borderId="7" xfId="0" applyFont="1" applyFill="1" applyBorder="1" applyAlignment="1">
      <alignment horizontal="left" vertical="center"/>
    </xf>
    <xf numFmtId="4" fontId="3" fillId="0" borderId="0" xfId="0" applyNumberFormat="1" applyFont="1" applyFill="1" applyBorder="1" applyAlignment="1">
      <alignment horizontal="center"/>
    </xf>
    <xf numFmtId="0" fontId="3" fillId="8" borderId="1" xfId="0" applyFont="1" applyFill="1" applyBorder="1" applyAlignment="1">
      <alignment horizontal="center" vertical="center"/>
    </xf>
    <xf numFmtId="0" fontId="51" fillId="10" borderId="4" xfId="0" applyFont="1" applyFill="1" applyBorder="1" applyAlignment="1">
      <alignment horizontal="center" vertical="center"/>
    </xf>
    <xf numFmtId="0" fontId="12" fillId="0" borderId="13" xfId="0" applyFont="1" applyFill="1" applyBorder="1" applyAlignment="1" applyProtection="1">
      <alignment horizontal="center" vertical="center"/>
      <protection locked="0"/>
    </xf>
    <xf numFmtId="0" fontId="30" fillId="4" borderId="13" xfId="0" applyFont="1" applyFill="1" applyBorder="1" applyAlignment="1">
      <alignment horizontal="left" vertical="center"/>
    </xf>
    <xf numFmtId="4" fontId="3" fillId="8" borderId="8" xfId="0" applyNumberFormat="1" applyFont="1" applyFill="1" applyBorder="1" applyAlignment="1">
      <alignment horizontal="center"/>
    </xf>
    <xf numFmtId="0" fontId="2" fillId="2" borderId="6"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vertical="top" wrapText="1"/>
    </xf>
    <xf numFmtId="0" fontId="53" fillId="2" borderId="5" xfId="0" applyFont="1" applyFill="1" applyBorder="1" applyAlignment="1">
      <alignment horizontal="left" vertical="top" wrapText="1"/>
    </xf>
    <xf numFmtId="0" fontId="53" fillId="2"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67" fillId="4" borderId="0" xfId="0" applyFont="1" applyFill="1" applyBorder="1" applyAlignment="1">
      <alignment horizontal="right"/>
    </xf>
    <xf numFmtId="0" fontId="2" fillId="4" borderId="5" xfId="0" applyFont="1" applyFill="1" applyBorder="1" applyAlignment="1">
      <alignment horizontal="left" vertical="center"/>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4" borderId="10" xfId="0" applyFont="1" applyFill="1" applyBorder="1" applyAlignment="1">
      <alignment vertical="center"/>
    </xf>
    <xf numFmtId="0" fontId="8" fillId="4" borderId="11" xfId="0" applyFont="1" applyFill="1" applyBorder="1" applyAlignment="1">
      <alignment vertical="center"/>
    </xf>
    <xf numFmtId="0" fontId="8" fillId="4" borderId="12" xfId="0" applyFont="1" applyFill="1" applyBorder="1" applyAlignment="1">
      <alignment vertical="center"/>
    </xf>
    <xf numFmtId="0" fontId="53" fillId="0" borderId="5" xfId="0" applyFont="1" applyFill="1" applyBorder="1" applyAlignment="1">
      <alignment horizontal="left" vertical="top" wrapText="1"/>
    </xf>
    <xf numFmtId="0" fontId="53" fillId="0" borderId="0" xfId="0" applyFont="1" applyFill="1" applyBorder="1" applyAlignment="1">
      <alignment horizontal="left" vertical="top" wrapText="1"/>
    </xf>
    <xf numFmtId="0" fontId="12" fillId="0" borderId="0" xfId="0" applyFont="1" applyFill="1" applyBorder="1" applyAlignment="1" applyProtection="1">
      <alignment horizontal="center" wrapText="1"/>
      <protection locked="0"/>
    </xf>
    <xf numFmtId="0" fontId="16" fillId="4" borderId="0" xfId="0" applyFont="1" applyFill="1" applyBorder="1" applyAlignment="1">
      <alignment horizontal="center" vertical="top"/>
    </xf>
    <xf numFmtId="0" fontId="30" fillId="4" borderId="5" xfId="0" applyFont="1" applyFill="1" applyBorder="1" applyAlignment="1">
      <alignment wrapText="1"/>
    </xf>
    <xf numFmtId="0" fontId="32" fillId="4" borderId="0" xfId="0" applyFont="1" applyFill="1" applyBorder="1"/>
    <xf numFmtId="0" fontId="67" fillId="4" borderId="6" xfId="0" applyFont="1" applyFill="1" applyBorder="1"/>
    <xf numFmtId="0" fontId="1" fillId="4" borderId="0" xfId="0" applyFont="1" applyFill="1" applyBorder="1"/>
    <xf numFmtId="0" fontId="1" fillId="4" borderId="6" xfId="0" applyFont="1" applyFill="1" applyBorder="1"/>
    <xf numFmtId="0" fontId="30" fillId="4" borderId="3" xfId="0" applyFont="1" applyFill="1" applyBorder="1" applyAlignment="1">
      <alignment horizontal="left"/>
    </xf>
    <xf numFmtId="0" fontId="30" fillId="4" borderId="0" xfId="0" applyFont="1" applyFill="1" applyBorder="1" applyAlignment="1">
      <alignment horizontal="left"/>
    </xf>
    <xf numFmtId="0" fontId="64" fillId="2" borderId="5" xfId="1" applyFont="1" applyFill="1" applyBorder="1" applyAlignment="1">
      <alignment vertical="top" wrapText="1"/>
    </xf>
    <xf numFmtId="0" fontId="64" fillId="2" borderId="0" xfId="1" applyFont="1" applyFill="1" applyBorder="1" applyAlignment="1">
      <alignment vertical="top" wrapText="1"/>
    </xf>
    <xf numFmtId="0" fontId="1" fillId="4" borderId="0" xfId="0" applyFont="1" applyFill="1"/>
    <xf numFmtId="0" fontId="1" fillId="0" borderId="1" xfId="0" applyFont="1" applyBorder="1" applyAlignment="1">
      <alignment horizontal="center" vertical="center"/>
    </xf>
    <xf numFmtId="0" fontId="53" fillId="4" borderId="0" xfId="0" applyFont="1" applyFill="1"/>
    <xf numFmtId="0" fontId="12" fillId="0" borderId="1" xfId="0" applyFont="1" applyBorder="1" applyAlignment="1">
      <alignment horizontal="center" vertical="center"/>
    </xf>
    <xf numFmtId="0" fontId="64" fillId="4" borderId="0" xfId="0" applyFont="1" applyFill="1" applyAlignment="1">
      <alignment horizontal="left"/>
    </xf>
    <xf numFmtId="0" fontId="12" fillId="4" borderId="0" xfId="0" applyFont="1" applyFill="1" applyBorder="1" applyAlignment="1">
      <alignment horizontal="center" vertical="center"/>
    </xf>
    <xf numFmtId="0" fontId="12" fillId="4" borderId="0" xfId="0" applyFont="1" applyFill="1" applyBorder="1" applyAlignment="1">
      <alignment vertical="top"/>
    </xf>
    <xf numFmtId="1" fontId="16" fillId="0" borderId="14" xfId="0" applyNumberFormat="1" applyFont="1" applyFill="1" applyBorder="1" applyAlignment="1" applyProtection="1">
      <alignment horizontal="center"/>
      <protection locked="0"/>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53" fillId="2" borderId="0" xfId="0" applyFont="1" applyFill="1" applyBorder="1" applyAlignment="1">
      <alignment horizontal="left" vertical="top" wrapText="1"/>
    </xf>
    <xf numFmtId="0" fontId="26" fillId="4" borderId="0" xfId="0" applyFont="1" applyFill="1" applyBorder="1" applyAlignment="1">
      <alignment horizontal="center" wrapText="1"/>
    </xf>
    <xf numFmtId="0" fontId="53" fillId="4" borderId="0" xfId="0" applyFont="1" applyFill="1" applyBorder="1" applyAlignment="1">
      <alignment horizontal="left" vertical="center"/>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63" fillId="2" borderId="0" xfId="0" applyFont="1" applyFill="1" applyBorder="1"/>
    <xf numFmtId="0" fontId="63" fillId="2" borderId="6" xfId="0" applyFont="1" applyFill="1" applyBorder="1"/>
    <xf numFmtId="0" fontId="39" fillId="2" borderId="0" xfId="1" applyFill="1" applyBorder="1" applyAlignment="1">
      <alignment vertical="top"/>
    </xf>
    <xf numFmtId="0" fontId="39" fillId="2" borderId="6" xfId="1" applyFill="1" applyBorder="1" applyAlignment="1">
      <alignment vertical="top"/>
    </xf>
    <xf numFmtId="0" fontId="39" fillId="2" borderId="0" xfId="1" applyFill="1" applyBorder="1" applyAlignment="1">
      <alignment horizontal="left"/>
    </xf>
    <xf numFmtId="0" fontId="63" fillId="2" borderId="0" xfId="0" applyFont="1" applyFill="1" applyBorder="1" applyAlignment="1">
      <alignment horizontal="left"/>
    </xf>
    <xf numFmtId="0" fontId="0" fillId="2" borderId="10" xfId="0" applyFill="1" applyBorder="1"/>
    <xf numFmtId="0" fontId="0" fillId="0" borderId="0" xfId="0" applyFill="1" applyBorder="1"/>
    <xf numFmtId="0" fontId="63" fillId="2" borderId="11" xfId="0" applyFont="1" applyFill="1" applyBorder="1"/>
    <xf numFmtId="0" fontId="63" fillId="2" borderId="12" xfId="0" applyFont="1" applyFill="1" applyBorder="1"/>
    <xf numFmtId="0" fontId="35" fillId="2" borderId="0" xfId="0" applyFont="1" applyFill="1" applyBorder="1" applyAlignment="1">
      <alignment vertical="top" wrapText="1"/>
    </xf>
    <xf numFmtId="0" fontId="3" fillId="4" borderId="5" xfId="0" applyFont="1" applyFill="1" applyBorder="1" applyAlignment="1">
      <alignment vertical="center"/>
    </xf>
    <xf numFmtId="0" fontId="63" fillId="0" borderId="0" xfId="0" applyFont="1"/>
    <xf numFmtId="0" fontId="53" fillId="0" borderId="1" xfId="0" applyFont="1" applyBorder="1" applyAlignment="1" applyProtection="1">
      <alignment horizontal="center"/>
      <protection locked="0"/>
    </xf>
    <xf numFmtId="4" fontId="53" fillId="4" borderId="5" xfId="0" applyNumberFormat="1" applyFont="1" applyFill="1" applyBorder="1"/>
    <xf numFmtId="0" fontId="51" fillId="4" borderId="5" xfId="0" applyFont="1" applyFill="1" applyBorder="1" applyAlignment="1">
      <alignment wrapText="1"/>
    </xf>
    <xf numFmtId="0" fontId="51" fillId="4" borderId="0" xfId="0" applyFont="1" applyFill="1" applyAlignment="1">
      <alignment wrapText="1"/>
    </xf>
    <xf numFmtId="0" fontId="51" fillId="4" borderId="6" xfId="0" applyFont="1" applyFill="1" applyBorder="1" applyAlignment="1">
      <alignment wrapText="1"/>
    </xf>
    <xf numFmtId="0" fontId="63" fillId="0" borderId="70" xfId="0" applyFont="1" applyBorder="1" applyAlignment="1">
      <alignment horizontal="center"/>
    </xf>
    <xf numFmtId="0" fontId="63" fillId="0" borderId="45" xfId="0" applyFont="1" applyBorder="1" applyAlignment="1">
      <alignment horizontal="center"/>
    </xf>
    <xf numFmtId="0" fontId="63" fillId="0" borderId="28" xfId="0" applyFont="1" applyBorder="1" applyAlignment="1">
      <alignment horizontal="center"/>
    </xf>
    <xf numFmtId="0" fontId="53" fillId="0" borderId="0" xfId="0" applyFont="1" applyBorder="1"/>
    <xf numFmtId="0" fontId="53" fillId="0" borderId="0" xfId="0" applyFont="1"/>
    <xf numFmtId="0" fontId="53" fillId="0" borderId="1" xfId="0" applyFont="1" applyBorder="1" applyProtection="1">
      <protection locked="0"/>
    </xf>
    <xf numFmtId="0" fontId="53" fillId="2" borderId="5" xfId="0" applyFont="1" applyFill="1" applyBorder="1" applyAlignment="1">
      <alignment horizontal="right"/>
    </xf>
    <xf numFmtId="0" fontId="53" fillId="2" borderId="0" xfId="0" applyFont="1" applyFill="1" applyBorder="1" applyAlignment="1"/>
    <xf numFmtId="0" fontId="77" fillId="2" borderId="0" xfId="0" applyFont="1" applyFill="1" applyBorder="1" applyAlignment="1">
      <alignment vertical="top"/>
    </xf>
    <xf numFmtId="0" fontId="53" fillId="2" borderId="0" xfId="0" applyFont="1" applyFill="1" applyBorder="1" applyAlignment="1">
      <alignment vertical="top"/>
    </xf>
    <xf numFmtId="0" fontId="53" fillId="2" borderId="0" xfId="0" applyFont="1" applyFill="1" applyBorder="1" applyAlignment="1">
      <alignment vertical="top" wrapText="1"/>
    </xf>
    <xf numFmtId="4" fontId="53" fillId="4" borderId="5" xfId="0" applyNumberFormat="1" applyFont="1" applyFill="1" applyBorder="1" applyAlignment="1">
      <alignment vertical="center"/>
    </xf>
    <xf numFmtId="0" fontId="53" fillId="4" borderId="6" xfId="0" applyFont="1" applyFill="1" applyBorder="1" applyAlignment="1">
      <alignment vertical="center"/>
    </xf>
    <xf numFmtId="4" fontId="51" fillId="4" borderId="5" xfId="0" applyNumberFormat="1" applyFont="1" applyFill="1" applyBorder="1"/>
    <xf numFmtId="4" fontId="53" fillId="0" borderId="1" xfId="0" applyNumberFormat="1" applyFont="1" applyBorder="1" applyProtection="1">
      <protection locked="0"/>
    </xf>
    <xf numFmtId="0" fontId="1" fillId="4" borderId="0" xfId="0" applyFont="1" applyFill="1" applyBorder="1" applyAlignment="1"/>
    <xf numFmtId="0" fontId="53" fillId="2" borderId="5" xfId="0" applyFont="1" applyFill="1" applyBorder="1" applyAlignment="1">
      <alignment horizontal="justify" vertical="center"/>
    </xf>
    <xf numFmtId="0" fontId="55" fillId="8" borderId="2" xfId="0" applyFont="1" applyFill="1" applyBorder="1" applyAlignment="1">
      <alignment horizontal="center"/>
    </xf>
    <xf numFmtId="0" fontId="55" fillId="8" borderId="13" xfId="0" applyFont="1" applyFill="1" applyBorder="1" applyAlignment="1">
      <alignment horizontal="center"/>
    </xf>
    <xf numFmtId="0" fontId="55" fillId="8" borderId="3" xfId="0" applyFont="1" applyFill="1" applyBorder="1" applyAlignment="1">
      <alignment horizontal="center"/>
    </xf>
    <xf numFmtId="0" fontId="55" fillId="8" borderId="10" xfId="0" applyFont="1" applyFill="1" applyBorder="1" applyAlignment="1">
      <alignment horizontal="center"/>
    </xf>
    <xf numFmtId="0" fontId="55" fillId="8" borderId="14" xfId="0" applyFont="1" applyFill="1" applyBorder="1" applyAlignment="1">
      <alignment horizontal="center"/>
    </xf>
    <xf numFmtId="0" fontId="55" fillId="8" borderId="11" xfId="0" applyFont="1" applyFill="1" applyBorder="1" applyAlignment="1">
      <alignment horizontal="center"/>
    </xf>
    <xf numFmtId="0" fontId="56" fillId="4" borderId="5" xfId="0" applyFont="1" applyFill="1" applyBorder="1" applyAlignment="1"/>
    <xf numFmtId="0" fontId="56" fillId="0" borderId="1" xfId="0" applyFont="1" applyFill="1" applyBorder="1" applyAlignment="1" applyProtection="1">
      <alignment horizontal="center"/>
      <protection locked="0"/>
    </xf>
    <xf numFmtId="0" fontId="55" fillId="4" borderId="0" xfId="0" applyFont="1" applyFill="1" applyBorder="1" applyAlignment="1">
      <alignment horizontal="center"/>
    </xf>
    <xf numFmtId="0" fontId="56" fillId="0" borderId="47" xfId="0" applyFont="1" applyFill="1" applyBorder="1" applyAlignment="1" applyProtection="1">
      <alignment horizontal="center"/>
      <protection locked="0"/>
    </xf>
    <xf numFmtId="0" fontId="56" fillId="4" borderId="10" xfId="0" applyFont="1" applyFill="1" applyBorder="1" applyAlignment="1"/>
    <xf numFmtId="0" fontId="56" fillId="0" borderId="14" xfId="0" applyFont="1" applyFill="1" applyBorder="1" applyAlignment="1" applyProtection="1">
      <alignment horizontal="center"/>
      <protection locked="0"/>
    </xf>
    <xf numFmtId="0" fontId="55" fillId="4" borderId="11" xfId="0" applyFont="1" applyFill="1" applyBorder="1" applyAlignment="1">
      <alignment horizontal="center"/>
    </xf>
    <xf numFmtId="0" fontId="55" fillId="4" borderId="3" xfId="0" applyFont="1" applyFill="1" applyBorder="1"/>
    <xf numFmtId="0" fontId="53" fillId="4" borderId="3" xfId="0" applyFont="1" applyFill="1" applyBorder="1"/>
    <xf numFmtId="0" fontId="56" fillId="4" borderId="0" xfId="0" applyFont="1" applyFill="1" applyBorder="1" applyAlignment="1">
      <alignment vertical="top" wrapText="1"/>
    </xf>
    <xf numFmtId="0" fontId="56" fillId="4" borderId="0" xfId="0" applyFont="1" applyFill="1" applyBorder="1" applyAlignment="1">
      <alignment horizontal="center" vertical="top"/>
    </xf>
    <xf numFmtId="0" fontId="53" fillId="0" borderId="7" xfId="0" applyFont="1" applyFill="1" applyBorder="1" applyAlignment="1" applyProtection="1">
      <alignment horizontal="center" vertical="center"/>
      <protection locked="0"/>
    </xf>
    <xf numFmtId="0" fontId="56" fillId="4" borderId="0" xfId="0" applyFont="1" applyFill="1" applyBorder="1" applyAlignment="1">
      <alignment vertical="top"/>
    </xf>
    <xf numFmtId="0" fontId="56" fillId="4" borderId="0" xfId="0" applyFont="1" applyFill="1" applyBorder="1" applyAlignment="1">
      <alignment horizontal="right"/>
    </xf>
    <xf numFmtId="0" fontId="51" fillId="4" borderId="0" xfId="0" applyFont="1" applyFill="1" applyBorder="1" applyAlignment="1">
      <alignment horizontal="center"/>
    </xf>
    <xf numFmtId="0" fontId="53" fillId="0" borderId="1" xfId="0" applyFont="1" applyFill="1" applyBorder="1" applyAlignment="1" applyProtection="1">
      <alignment horizontal="center" vertical="center"/>
      <protection locked="0"/>
    </xf>
    <xf numFmtId="0" fontId="56" fillId="4" borderId="0" xfId="0" applyFont="1" applyFill="1" applyBorder="1"/>
    <xf numFmtId="0" fontId="53" fillId="4" borderId="11" xfId="0" applyFont="1" applyFill="1" applyBorder="1"/>
    <xf numFmtId="0" fontId="53" fillId="2" borderId="5" xfId="0" quotePrefix="1" applyFont="1" applyFill="1" applyBorder="1"/>
    <xf numFmtId="0" fontId="51" fillId="4" borderId="2" xfId="0" applyFont="1" applyFill="1" applyBorder="1" applyAlignment="1">
      <alignment horizontal="left" vertical="top"/>
    </xf>
    <xf numFmtId="0" fontId="53" fillId="4" borderId="5" xfId="0" applyFont="1" applyFill="1" applyBorder="1" applyAlignment="1">
      <alignment horizontal="left" vertical="center"/>
    </xf>
    <xf numFmtId="0" fontId="53" fillId="4" borderId="0" xfId="0" applyFont="1" applyFill="1" applyBorder="1" applyAlignment="1" applyProtection="1">
      <alignment horizontal="left" vertical="center"/>
      <protection locked="0"/>
    </xf>
    <xf numFmtId="4" fontId="51" fillId="4" borderId="6" xfId="0" applyNumberFormat="1" applyFont="1" applyFill="1" applyBorder="1" applyAlignment="1">
      <alignment horizontal="center" vertical="center"/>
    </xf>
    <xf numFmtId="0" fontId="53" fillId="4" borderId="0" xfId="0" applyFont="1" applyFill="1" applyBorder="1" applyAlignment="1" applyProtection="1">
      <alignment horizontal="center" vertical="center"/>
      <protection locked="0"/>
    </xf>
    <xf numFmtId="4" fontId="53" fillId="4" borderId="6" xfId="0" applyNumberFormat="1" applyFont="1" applyFill="1" applyBorder="1" applyAlignment="1">
      <alignment horizontal="left" vertical="center"/>
    </xf>
    <xf numFmtId="0" fontId="53" fillId="4" borderId="0" xfId="0" applyFont="1" applyFill="1" applyBorder="1" applyAlignment="1">
      <alignment vertical="top"/>
    </xf>
    <xf numFmtId="0" fontId="51" fillId="4" borderId="0" xfId="0" applyFont="1" applyFill="1" applyBorder="1" applyAlignment="1">
      <alignment vertical="top"/>
    </xf>
    <xf numFmtId="0" fontId="73" fillId="4" borderId="0" xfId="0" applyFont="1" applyFill="1" applyBorder="1" applyAlignment="1">
      <alignment horizontal="left" vertical="center"/>
    </xf>
    <xf numFmtId="0" fontId="53" fillId="2" borderId="6" xfId="0" applyFont="1" applyFill="1" applyBorder="1" applyAlignment="1">
      <alignment vertical="top" wrapText="1"/>
    </xf>
    <xf numFmtId="0" fontId="56" fillId="0" borderId="1" xfId="0" applyFont="1" applyFill="1" applyBorder="1" applyAlignment="1" applyProtection="1">
      <alignment horizontal="center" vertical="top"/>
      <protection locked="0"/>
    </xf>
    <xf numFmtId="0" fontId="56" fillId="4" borderId="6" xfId="0" applyFont="1" applyFill="1" applyBorder="1" applyAlignment="1" applyProtection="1">
      <alignment horizontal="center"/>
      <protection locked="0"/>
    </xf>
    <xf numFmtId="0" fontId="56" fillId="4" borderId="0" xfId="0" applyFont="1" applyFill="1" applyBorder="1" applyAlignment="1" applyProtection="1">
      <alignment horizontal="center"/>
      <protection locked="0"/>
    </xf>
    <xf numFmtId="0" fontId="53" fillId="0" borderId="1" xfId="0" applyFont="1" applyBorder="1" applyAlignment="1" applyProtection="1">
      <alignment horizontal="center" vertical="center"/>
      <protection locked="0"/>
    </xf>
    <xf numFmtId="0" fontId="56" fillId="4" borderId="6" xfId="0" applyFont="1" applyFill="1" applyBorder="1"/>
    <xf numFmtId="0" fontId="51" fillId="4" borderId="3" xfId="0" applyFont="1" applyFill="1" applyBorder="1"/>
    <xf numFmtId="0" fontId="53" fillId="4" borderId="4" xfId="0" applyFont="1" applyFill="1" applyBorder="1"/>
    <xf numFmtId="0" fontId="53" fillId="4" borderId="0" xfId="0" applyFont="1" applyFill="1" applyAlignment="1">
      <alignment horizontal="left" vertical="center"/>
    </xf>
    <xf numFmtId="0" fontId="53" fillId="4" borderId="0" xfId="0" applyFont="1" applyFill="1" applyAlignment="1">
      <alignment horizontal="left"/>
    </xf>
    <xf numFmtId="0" fontId="73" fillId="4" borderId="0" xfId="0" applyFont="1" applyFill="1" applyBorder="1" applyAlignment="1">
      <alignment vertical="top" wrapText="1"/>
    </xf>
    <xf numFmtId="0" fontId="73" fillId="4" borderId="6" xfId="0" applyFont="1" applyFill="1" applyBorder="1" applyAlignment="1">
      <alignment vertical="top" wrapText="1"/>
    </xf>
    <xf numFmtId="0" fontId="16" fillId="2" borderId="5" xfId="0" applyFont="1" applyFill="1" applyBorder="1" applyAlignment="1">
      <alignment vertical="top" wrapText="1"/>
    </xf>
    <xf numFmtId="0" fontId="16" fillId="2" borderId="10" xfId="0" applyFont="1" applyFill="1" applyBorder="1" applyAlignment="1">
      <alignment vertical="top" wrapText="1"/>
    </xf>
    <xf numFmtId="0" fontId="16" fillId="2" borderId="11" xfId="0" applyFont="1" applyFill="1" applyBorder="1" applyAlignment="1">
      <alignment vertical="top" wrapText="1"/>
    </xf>
    <xf numFmtId="0" fontId="73" fillId="4" borderId="11" xfId="0" applyFont="1" applyFill="1" applyBorder="1" applyAlignment="1"/>
    <xf numFmtId="0" fontId="53" fillId="4" borderId="2" xfId="0" applyFont="1" applyFill="1" applyBorder="1" applyAlignment="1">
      <alignment vertical="top" wrapText="1"/>
    </xf>
    <xf numFmtId="0" fontId="53" fillId="4" borderId="5" xfId="0" applyFont="1" applyFill="1" applyBorder="1" applyAlignment="1">
      <alignment vertical="top" wrapText="1"/>
    </xf>
    <xf numFmtId="1" fontId="53" fillId="0" borderId="1" xfId="0" applyNumberFormat="1" applyFont="1" applyFill="1" applyBorder="1" applyAlignment="1" applyProtection="1">
      <alignment horizontal="center" vertical="top"/>
      <protection locked="0"/>
    </xf>
    <xf numFmtId="0" fontId="53" fillId="2" borderId="10" xfId="0" applyFont="1" applyFill="1" applyBorder="1"/>
    <xf numFmtId="0" fontId="53" fillId="2" borderId="11" xfId="0" applyFont="1" applyFill="1" applyBorder="1"/>
    <xf numFmtId="0" fontId="53" fillId="2" borderId="12" xfId="0" applyFont="1" applyFill="1" applyBorder="1"/>
    <xf numFmtId="0" fontId="53" fillId="4" borderId="10" xfId="0" applyFont="1" applyFill="1" applyBorder="1"/>
    <xf numFmtId="0" fontId="73" fillId="4" borderId="11" xfId="0" applyFont="1" applyFill="1" applyBorder="1" applyAlignment="1">
      <alignment horizontal="left" vertical="top"/>
    </xf>
    <xf numFmtId="0" fontId="73" fillId="4" borderId="12" xfId="0" applyFont="1" applyFill="1" applyBorder="1" applyAlignment="1">
      <alignment horizontal="left" vertical="top"/>
    </xf>
    <xf numFmtId="49" fontId="73" fillId="4" borderId="0" xfId="0" applyNumberFormat="1" applyFont="1" applyFill="1" applyBorder="1" applyAlignment="1">
      <alignment horizontal="left" vertical="top"/>
    </xf>
    <xf numFmtId="0" fontId="73" fillId="4" borderId="0" xfId="0" applyFont="1" applyFill="1" applyBorder="1" applyAlignment="1">
      <alignment vertical="center"/>
    </xf>
    <xf numFmtId="49" fontId="1" fillId="4" borderId="0" xfId="0" applyNumberFormat="1" applyFont="1" applyFill="1" applyBorder="1" applyAlignment="1">
      <alignment horizontal="left" vertical="top"/>
    </xf>
    <xf numFmtId="0" fontId="1" fillId="4" borderId="5" xfId="0" applyFont="1" applyFill="1" applyBorder="1"/>
    <xf numFmtId="0" fontId="0" fillId="8" borderId="7"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62" fillId="8" borderId="2" xfId="0" applyFont="1" applyFill="1" applyBorder="1" applyAlignment="1">
      <alignment horizontal="center" vertical="center" wrapText="1"/>
    </xf>
    <xf numFmtId="0" fontId="62" fillId="8" borderId="3" xfId="0" applyFont="1" applyFill="1" applyBorder="1" applyAlignment="1">
      <alignment horizontal="center" vertical="center" wrapText="1"/>
    </xf>
    <xf numFmtId="0" fontId="62" fillId="8" borderId="4" xfId="0" applyFont="1" applyFill="1" applyBorder="1" applyAlignment="1">
      <alignment horizontal="center" vertical="center" wrapText="1"/>
    </xf>
    <xf numFmtId="0" fontId="62" fillId="8" borderId="10" xfId="0" applyFont="1" applyFill="1" applyBorder="1" applyAlignment="1">
      <alignment horizontal="center" vertical="center" wrapText="1"/>
    </xf>
    <xf numFmtId="0" fontId="62" fillId="8" borderId="11" xfId="0" applyFont="1" applyFill="1" applyBorder="1" applyAlignment="1">
      <alignment horizontal="center" vertical="center" wrapText="1"/>
    </xf>
    <xf numFmtId="0" fontId="62" fillId="8" borderId="1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26" fillId="2" borderId="2" xfId="0" applyFont="1" applyFill="1" applyBorder="1" applyAlignment="1">
      <alignment horizontal="left" vertical="top" wrapText="1"/>
    </xf>
    <xf numFmtId="0" fontId="26" fillId="2" borderId="3" xfId="0" applyFont="1" applyFill="1" applyBorder="1" applyAlignment="1">
      <alignment horizontal="left" vertical="top" wrapText="1"/>
    </xf>
    <xf numFmtId="0" fontId="26" fillId="2" borderId="4" xfId="0" applyFont="1" applyFill="1" applyBorder="1" applyAlignment="1">
      <alignment horizontal="left" vertical="top" wrapText="1"/>
    </xf>
    <xf numFmtId="0" fontId="26" fillId="2" borderId="5" xfId="0" applyFont="1" applyFill="1" applyBorder="1" applyAlignment="1">
      <alignment horizontal="left" vertical="top" wrapText="1"/>
    </xf>
    <xf numFmtId="0" fontId="26" fillId="2" borderId="0" xfId="0" applyFont="1" applyFill="1" applyBorder="1" applyAlignment="1">
      <alignment horizontal="left" vertical="top" wrapText="1"/>
    </xf>
    <xf numFmtId="0" fontId="26" fillId="2" borderId="6"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2" borderId="11" xfId="0" applyFont="1" applyFill="1" applyBorder="1" applyAlignment="1">
      <alignment horizontal="left" vertical="top" wrapText="1"/>
    </xf>
    <xf numFmtId="0" fontId="26" fillId="2" borderId="12" xfId="0" applyFont="1" applyFill="1" applyBorder="1" applyAlignment="1">
      <alignment horizontal="left" vertical="top"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xf>
    <xf numFmtId="0" fontId="23" fillId="0" borderId="4"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11" xfId="0" applyFont="1" applyFill="1" applyBorder="1" applyAlignment="1">
      <alignment horizontal="left" vertical="center"/>
    </xf>
    <xf numFmtId="0" fontId="23" fillId="0" borderId="12" xfId="0" applyFont="1" applyFill="1" applyBorder="1" applyAlignment="1">
      <alignment horizontal="left" vertical="center"/>
    </xf>
    <xf numFmtId="0" fontId="39" fillId="2" borderId="0" xfId="1" applyFill="1" applyBorder="1" applyAlignment="1">
      <alignment horizontal="left"/>
    </xf>
    <xf numFmtId="0" fontId="39" fillId="2" borderId="0" xfId="1" applyFill="1" applyBorder="1" applyAlignment="1">
      <alignment horizontal="left" vertical="top"/>
    </xf>
    <xf numFmtId="0" fontId="39" fillId="2" borderId="11" xfId="1" applyFill="1" applyBorder="1" applyAlignment="1">
      <alignment horizontal="left"/>
    </xf>
    <xf numFmtId="0" fontId="39" fillId="2" borderId="0" xfId="1" applyFill="1" applyBorder="1"/>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1" fillId="2" borderId="5"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3" xfId="0" applyFont="1" applyFill="1" applyBorder="1" applyAlignment="1">
      <alignment horizontal="left" vertical="top" wrapText="1"/>
    </xf>
    <xf numFmtId="0" fontId="56" fillId="3" borderId="7" xfId="0" applyFont="1" applyFill="1" applyBorder="1" applyAlignment="1">
      <alignment horizontal="left" vertical="top" wrapText="1"/>
    </xf>
    <xf numFmtId="0" fontId="56" fillId="3" borderId="8" xfId="0" applyFont="1" applyFill="1" applyBorder="1" applyAlignment="1">
      <alignment horizontal="left" vertical="top" wrapText="1"/>
    </xf>
    <xf numFmtId="0" fontId="56" fillId="3" borderId="9" xfId="0" applyFont="1" applyFill="1" applyBorder="1" applyAlignment="1">
      <alignment horizontal="left" vertical="top"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2" fillId="2" borderId="1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5" xfId="0" quotePrefix="1" applyFont="1" applyFill="1" applyBorder="1" applyAlignment="1">
      <alignment horizontal="left" vertical="top" wrapText="1"/>
    </xf>
    <xf numFmtId="49" fontId="1" fillId="2" borderId="5" xfId="0" quotePrefix="1" applyNumberFormat="1" applyFont="1" applyFill="1" applyBorder="1" applyAlignment="1">
      <alignment horizontal="left" vertical="top" wrapText="1"/>
    </xf>
    <xf numFmtId="49" fontId="2" fillId="2" borderId="6" xfId="0" applyNumberFormat="1" applyFont="1" applyFill="1" applyBorder="1" applyAlignment="1">
      <alignment horizontal="left" vertical="top" wrapText="1"/>
    </xf>
    <xf numFmtId="49" fontId="2" fillId="2" borderId="5" xfId="0" applyNumberFormat="1"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2" fillId="4" borderId="5" xfId="0" applyFont="1" applyFill="1" applyBorder="1" applyAlignment="1">
      <alignment horizontal="left" vertical="top"/>
    </xf>
    <xf numFmtId="0" fontId="2" fillId="4" borderId="0" xfId="0" applyFont="1" applyFill="1" applyBorder="1" applyAlignment="1">
      <alignment horizontal="left" vertical="top"/>
    </xf>
    <xf numFmtId="0" fontId="12" fillId="0" borderId="13" xfId="0" applyFont="1" applyFill="1" applyBorder="1" applyAlignment="1" applyProtection="1">
      <alignment horizontal="right" vertical="top"/>
      <protection locked="0"/>
    </xf>
    <xf numFmtId="0" fontId="12" fillId="0" borderId="14" xfId="0" applyFont="1" applyFill="1" applyBorder="1" applyAlignment="1" applyProtection="1">
      <alignment horizontal="right" vertical="top"/>
      <protection locked="0"/>
    </xf>
    <xf numFmtId="0" fontId="2" fillId="4" borderId="6" xfId="0" applyFont="1" applyFill="1" applyBorder="1" applyAlignment="1">
      <alignment horizontal="left" vertical="top"/>
    </xf>
    <xf numFmtId="0" fontId="3" fillId="4" borderId="5" xfId="0" applyFont="1" applyFill="1" applyBorder="1" applyAlignment="1">
      <alignment horizontal="left" wrapText="1"/>
    </xf>
    <xf numFmtId="0" fontId="3" fillId="4" borderId="0" xfId="0" applyFont="1" applyFill="1" applyBorder="1" applyAlignment="1">
      <alignment horizontal="left" wrapText="1"/>
    </xf>
    <xf numFmtId="0" fontId="3" fillId="4" borderId="6" xfId="0" applyFont="1" applyFill="1" applyBorder="1" applyAlignment="1">
      <alignment horizontal="left" wrapText="1"/>
    </xf>
    <xf numFmtId="0" fontId="2" fillId="4" borderId="0" xfId="0" applyFont="1" applyFill="1" applyBorder="1" applyAlignment="1">
      <alignment horizontal="left" vertical="top" wrapText="1"/>
    </xf>
    <xf numFmtId="0" fontId="2" fillId="4" borderId="6"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12" fillId="0" borderId="5" xfId="0" applyFont="1" applyBorder="1" applyAlignment="1">
      <alignment horizontal="left" vertical="top" wrapTex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2" fillId="4" borderId="5" xfId="0" applyFont="1" applyFill="1" applyBorder="1" applyAlignment="1">
      <alignment horizontal="left" wrapText="1"/>
    </xf>
    <xf numFmtId="0" fontId="2" fillId="4" borderId="0" xfId="0" applyFont="1" applyFill="1" applyBorder="1" applyAlignment="1">
      <alignment horizontal="left" wrapText="1"/>
    </xf>
    <xf numFmtId="0" fontId="2" fillId="4" borderId="6" xfId="0" applyFont="1" applyFill="1" applyBorder="1" applyAlignment="1">
      <alignment horizontal="left" wrapText="1"/>
    </xf>
    <xf numFmtId="0" fontId="3" fillId="2" borderId="0" xfId="0" applyFont="1" applyFill="1" applyBorder="1" applyAlignment="1">
      <alignment horizontal="left" vertical="top" wrapText="1"/>
    </xf>
    <xf numFmtId="0" fontId="2" fillId="2" borderId="2" xfId="0" applyFont="1" applyFill="1" applyBorder="1" applyAlignment="1">
      <alignment horizontal="left" vertical="top" wrapText="1" indent="1"/>
    </xf>
    <xf numFmtId="0" fontId="2" fillId="2" borderId="3"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2" fillId="2" borderId="5"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0" fontId="2" fillId="2" borderId="6" xfId="0" applyFont="1" applyFill="1" applyBorder="1" applyAlignment="1">
      <alignment horizontal="left" vertical="top" wrapText="1" indent="1"/>
    </xf>
    <xf numFmtId="0" fontId="2" fillId="2" borderId="10" xfId="0" applyFont="1" applyFill="1" applyBorder="1" applyAlignment="1">
      <alignment horizontal="left" vertical="top" wrapText="1" indent="1"/>
    </xf>
    <xf numFmtId="0" fontId="2" fillId="2" borderId="11" xfId="0" applyFont="1" applyFill="1" applyBorder="1" applyAlignment="1">
      <alignment horizontal="left" vertical="top" wrapText="1" indent="1"/>
    </xf>
    <xf numFmtId="0" fontId="2" fillId="2" borderId="12" xfId="0" applyFont="1" applyFill="1" applyBorder="1" applyAlignment="1">
      <alignment horizontal="left" vertical="top" wrapText="1" inden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53" fillId="2" borderId="5" xfId="0" applyFont="1" applyFill="1" applyBorder="1" applyAlignment="1">
      <alignment horizontal="left" vertical="top" wrapText="1"/>
    </xf>
    <xf numFmtId="0" fontId="53" fillId="2" borderId="0" xfId="0" applyFont="1" applyFill="1" applyBorder="1" applyAlignment="1">
      <alignment horizontal="left" vertical="top" wrapText="1"/>
    </xf>
    <xf numFmtId="0" fontId="53" fillId="2" borderId="6" xfId="0" applyFont="1" applyFill="1" applyBorder="1" applyAlignment="1">
      <alignment horizontal="left" vertical="top" wrapText="1"/>
    </xf>
    <xf numFmtId="0" fontId="53" fillId="4" borderId="5" xfId="0" applyFont="1" applyFill="1" applyBorder="1" applyAlignment="1">
      <alignment horizontal="left" vertical="top"/>
    </xf>
    <xf numFmtId="0" fontId="53" fillId="4" borderId="0" xfId="0" applyFont="1" applyFill="1" applyBorder="1" applyAlignment="1">
      <alignment horizontal="left" vertical="top"/>
    </xf>
    <xf numFmtId="0" fontId="53" fillId="4" borderId="6" xfId="0" applyFont="1" applyFill="1" applyBorder="1" applyAlignment="1">
      <alignment horizontal="left" vertical="top"/>
    </xf>
    <xf numFmtId="0" fontId="53" fillId="4" borderId="5" xfId="0" applyFont="1" applyFill="1" applyBorder="1" applyAlignment="1">
      <alignment horizontal="left" vertical="top" wrapText="1"/>
    </xf>
    <xf numFmtId="0" fontId="53" fillId="4" borderId="0" xfId="0" applyFont="1" applyFill="1" applyBorder="1" applyAlignment="1">
      <alignment horizontal="left" vertical="top" wrapText="1"/>
    </xf>
    <xf numFmtId="0" fontId="53" fillId="4"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4" borderId="5" xfId="0" applyFont="1" applyFill="1" applyBorder="1" applyAlignment="1">
      <alignment horizontal="left"/>
    </xf>
    <xf numFmtId="0" fontId="2" fillId="4" borderId="0" xfId="0" applyFont="1" applyFill="1" applyBorder="1" applyAlignment="1">
      <alignment horizontal="left"/>
    </xf>
    <xf numFmtId="0" fontId="53" fillId="2" borderId="5" xfId="0" applyFont="1" applyFill="1" applyBorder="1" applyAlignment="1">
      <alignment horizontal="left" wrapText="1"/>
    </xf>
    <xf numFmtId="0" fontId="53" fillId="2" borderId="0" xfId="0" applyFont="1" applyFill="1" applyBorder="1" applyAlignment="1">
      <alignment horizontal="left" wrapText="1"/>
    </xf>
    <xf numFmtId="0" fontId="53" fillId="2" borderId="6" xfId="0" applyFont="1" applyFill="1" applyBorder="1" applyAlignment="1">
      <alignment horizontal="left" wrapText="1"/>
    </xf>
    <xf numFmtId="0" fontId="12" fillId="0" borderId="2" xfId="0" applyFont="1" applyFill="1" applyBorder="1" applyAlignment="1" applyProtection="1">
      <alignment horizontal="left" vertical="top" wrapText="1"/>
      <protection locked="0"/>
    </xf>
    <xf numFmtId="0" fontId="12" fillId="0" borderId="3" xfId="0" applyFont="1" applyFill="1" applyBorder="1" applyAlignment="1" applyProtection="1">
      <alignment horizontal="left" vertical="top" wrapText="1"/>
      <protection locked="0"/>
    </xf>
    <xf numFmtId="0" fontId="12" fillId="0" borderId="4" xfId="0" applyFont="1" applyFill="1" applyBorder="1" applyAlignment="1" applyProtection="1">
      <alignment horizontal="left" vertical="top" wrapText="1"/>
      <protection locked="0"/>
    </xf>
    <xf numFmtId="0" fontId="12" fillId="0" borderId="10" xfId="0" applyFont="1" applyFill="1" applyBorder="1" applyAlignment="1" applyProtection="1">
      <alignment horizontal="left" vertical="top" wrapText="1"/>
      <protection locked="0"/>
    </xf>
    <xf numFmtId="0" fontId="12" fillId="0" borderId="11"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12" fillId="0" borderId="0"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2" fillId="0" borderId="0"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12" fillId="0" borderId="0" xfId="0" applyFont="1" applyBorder="1" applyAlignment="1" applyProtection="1">
      <alignment horizontal="left" wrapText="1"/>
      <protection locked="0"/>
    </xf>
    <xf numFmtId="0" fontId="12" fillId="0" borderId="6" xfId="0" applyFont="1" applyBorder="1" applyAlignment="1" applyProtection="1">
      <alignment horizontal="left" wrapText="1"/>
      <protection locked="0"/>
    </xf>
    <xf numFmtId="0" fontId="2" fillId="2" borderId="5" xfId="0" applyFont="1" applyFill="1" applyBorder="1" applyAlignment="1">
      <alignment horizontal="right" vertical="center"/>
    </xf>
    <xf numFmtId="0" fontId="2" fillId="2" borderId="0" xfId="0" applyFont="1" applyFill="1" applyBorder="1" applyAlignment="1">
      <alignment horizontal="right" vertical="center"/>
    </xf>
    <xf numFmtId="0" fontId="4" fillId="2" borderId="5"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left"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12" fillId="0" borderId="0"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 fillId="2" borderId="5" xfId="0" applyFont="1" applyFill="1" applyBorder="1" applyAlignment="1">
      <alignment horizontal="left" vertical="center"/>
    </xf>
    <xf numFmtId="0" fontId="2" fillId="2" borderId="0" xfId="0" applyFont="1" applyFill="1" applyBorder="1" applyAlignment="1">
      <alignment horizontal="left" vertical="center"/>
    </xf>
    <xf numFmtId="0" fontId="2" fillId="2" borderId="6" xfId="0" applyFont="1" applyFill="1" applyBorder="1" applyAlignment="1">
      <alignment horizontal="left" vertical="center"/>
    </xf>
    <xf numFmtId="0" fontId="2" fillId="4" borderId="5"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2" fillId="2" borderId="5" xfId="0" applyFont="1" applyFill="1" applyBorder="1" applyAlignment="1">
      <alignment horizontal="left" vertical="top"/>
    </xf>
    <xf numFmtId="0" fontId="2" fillId="2" borderId="0" xfId="0" applyFont="1" applyFill="1" applyBorder="1" applyAlignment="1">
      <alignment horizontal="left" vertical="top"/>
    </xf>
    <xf numFmtId="0" fontId="2" fillId="2" borderId="6" xfId="0" applyFont="1" applyFill="1" applyBorder="1" applyAlignment="1">
      <alignment horizontal="left" vertical="top"/>
    </xf>
    <xf numFmtId="0" fontId="8" fillId="2" borderId="5" xfId="0" applyFont="1" applyFill="1" applyBorder="1" applyAlignment="1">
      <alignment horizontal="right" vertical="center"/>
    </xf>
    <xf numFmtId="0" fontId="8" fillId="2" borderId="0" xfId="0" applyFont="1" applyFill="1" applyBorder="1" applyAlignment="1">
      <alignment horizontal="right" vertical="center"/>
    </xf>
    <xf numFmtId="0" fontId="12" fillId="0" borderId="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2" fillId="2" borderId="5" xfId="0" applyFont="1" applyFill="1" applyBorder="1" applyAlignment="1">
      <alignment horizontal="right" vertical="top"/>
    </xf>
    <xf numFmtId="0" fontId="2" fillId="2" borderId="0" xfId="0" applyFont="1" applyFill="1" applyBorder="1" applyAlignment="1">
      <alignment horizontal="right" vertical="top"/>
    </xf>
    <xf numFmtId="4" fontId="13" fillId="4" borderId="0" xfId="0" applyNumberFormat="1" applyFont="1" applyFill="1" applyBorder="1" applyAlignment="1">
      <alignment horizontal="righ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12" fillId="0" borderId="7" xfId="0" applyFont="1" applyBorder="1" applyAlignment="1" applyProtection="1">
      <alignment horizontal="left" vertical="top"/>
      <protection locked="0"/>
    </xf>
    <xf numFmtId="0" fontId="12" fillId="0" borderId="8" xfId="0" applyFont="1" applyBorder="1" applyAlignment="1" applyProtection="1">
      <alignment horizontal="left" vertical="top"/>
      <protection locked="0"/>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12" fillId="0" borderId="8" xfId="0" applyFont="1" applyBorder="1" applyAlignment="1" applyProtection="1">
      <alignment horizontal="left"/>
      <protection locked="0"/>
    </xf>
    <xf numFmtId="0" fontId="3" fillId="0" borderId="2" xfId="0" applyFont="1" applyFill="1" applyBorder="1" applyAlignment="1">
      <alignment horizontal="center" vertical="top"/>
    </xf>
    <xf numFmtId="0" fontId="3" fillId="0" borderId="4" xfId="0" applyFont="1" applyFill="1" applyBorder="1" applyAlignment="1">
      <alignment horizontal="center" vertical="top"/>
    </xf>
    <xf numFmtId="0" fontId="3" fillId="0" borderId="5" xfId="0" applyFont="1" applyFill="1" applyBorder="1" applyAlignment="1">
      <alignment horizontal="center" vertical="top"/>
    </xf>
    <xf numFmtId="0" fontId="3" fillId="0" borderId="6" xfId="0" applyFont="1" applyFill="1" applyBorder="1" applyAlignment="1">
      <alignment horizontal="center" vertical="top"/>
    </xf>
    <xf numFmtId="0" fontId="3" fillId="0" borderId="10" xfId="0" applyFont="1" applyFill="1" applyBorder="1" applyAlignment="1">
      <alignment horizontal="center" vertical="top"/>
    </xf>
    <xf numFmtId="0" fontId="3" fillId="0" borderId="12" xfId="0" applyFont="1" applyFill="1" applyBorder="1" applyAlignment="1">
      <alignment horizontal="center" vertical="top"/>
    </xf>
    <xf numFmtId="0" fontId="12" fillId="0" borderId="5" xfId="0" applyFont="1" applyBorder="1" applyAlignment="1" applyProtection="1">
      <alignment horizontal="left" vertical="top"/>
      <protection locked="0"/>
    </xf>
    <xf numFmtId="1" fontId="19" fillId="0" borderId="11" xfId="0" applyNumberFormat="1" applyFont="1" applyBorder="1" applyAlignment="1" applyProtection="1">
      <alignment horizontal="left" vertical="top"/>
      <protection locked="0"/>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2" xfId="0" applyFont="1" applyFill="1" applyBorder="1" applyAlignment="1">
      <alignment horizontal="left" vertical="top"/>
    </xf>
    <xf numFmtId="0" fontId="3" fillId="4" borderId="3" xfId="0" applyFont="1" applyFill="1" applyBorder="1" applyAlignment="1">
      <alignment horizontal="left" vertical="top"/>
    </xf>
    <xf numFmtId="0" fontId="3" fillId="4" borderId="5" xfId="0" applyFont="1" applyFill="1" applyBorder="1" applyAlignment="1">
      <alignment horizontal="left" vertical="top"/>
    </xf>
    <xf numFmtId="0" fontId="3" fillId="4" borderId="0" xfId="0" applyFont="1" applyFill="1" applyBorder="1" applyAlignment="1">
      <alignment horizontal="left" vertical="top"/>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30" fillId="3" borderId="2" xfId="0" applyFont="1" applyFill="1" applyBorder="1" applyAlignment="1">
      <alignment horizontal="left" vertical="top" wrapText="1"/>
    </xf>
    <xf numFmtId="0" fontId="30" fillId="3" borderId="3"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10" xfId="0" applyFont="1" applyFill="1" applyBorder="1" applyAlignment="1">
      <alignment horizontal="left" vertical="top" wrapText="1"/>
    </xf>
    <xf numFmtId="0" fontId="30" fillId="3" borderId="11" xfId="0" applyFont="1" applyFill="1" applyBorder="1" applyAlignment="1">
      <alignment horizontal="left" vertical="top" wrapText="1"/>
    </xf>
    <xf numFmtId="0" fontId="30" fillId="3" borderId="12" xfId="0" applyFont="1" applyFill="1" applyBorder="1" applyAlignment="1">
      <alignment horizontal="left" vertical="top" wrapText="1"/>
    </xf>
    <xf numFmtId="0" fontId="2" fillId="4" borderId="2" xfId="0" applyFont="1" applyFill="1" applyBorder="1" applyAlignment="1">
      <alignment horizontal="left" vertical="top"/>
    </xf>
    <xf numFmtId="0" fontId="2" fillId="4" borderId="3" xfId="0" applyFont="1" applyFill="1" applyBorder="1" applyAlignment="1">
      <alignment horizontal="left" vertical="top"/>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3" fillId="0" borderId="0" xfId="0" applyFont="1" applyFill="1" applyBorder="1" applyAlignment="1">
      <alignment horizontal="center" vertical="top"/>
    </xf>
    <xf numFmtId="0" fontId="3" fillId="0" borderId="11" xfId="0" applyFont="1" applyFill="1" applyBorder="1" applyAlignment="1">
      <alignment horizontal="center" vertical="top"/>
    </xf>
    <xf numFmtId="1" fontId="19" fillId="0" borderId="12" xfId="0" applyNumberFormat="1" applyFont="1" applyBorder="1" applyAlignment="1" applyProtection="1">
      <alignment horizontal="left" vertical="top"/>
      <protection locked="0"/>
    </xf>
    <xf numFmtId="0" fontId="12" fillId="0" borderId="9" xfId="0" applyFont="1" applyBorder="1" applyAlignment="1" applyProtection="1">
      <alignment horizontal="left" vertical="top"/>
      <protection locked="0"/>
    </xf>
    <xf numFmtId="0" fontId="56" fillId="3" borderId="7" xfId="0" applyFont="1" applyFill="1" applyBorder="1" applyAlignment="1">
      <alignment horizontal="left" vertical="center" wrapText="1"/>
    </xf>
    <xf numFmtId="0" fontId="56" fillId="3" borderId="8" xfId="0" applyFont="1" applyFill="1" applyBorder="1" applyAlignment="1">
      <alignment horizontal="left" vertical="center" wrapText="1"/>
    </xf>
    <xf numFmtId="0" fontId="56" fillId="3" borderId="9" xfId="0" applyFont="1" applyFill="1" applyBorder="1" applyAlignment="1">
      <alignment horizontal="left" vertical="center" wrapText="1"/>
    </xf>
    <xf numFmtId="0" fontId="2" fillId="2" borderId="0" xfId="0" applyFont="1" applyFill="1" applyAlignment="1">
      <alignment horizontal="left" vertical="top" wrapText="1"/>
    </xf>
    <xf numFmtId="49" fontId="12" fillId="0" borderId="2"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12" fillId="0" borderId="4" xfId="0" applyNumberFormat="1" applyFont="1" applyBorder="1" applyAlignment="1" applyProtection="1">
      <alignment horizontal="left" vertical="top" wrapText="1"/>
      <protection locked="0"/>
    </xf>
    <xf numFmtId="49" fontId="12" fillId="0" borderId="10" xfId="0" applyNumberFormat="1" applyFont="1" applyBorder="1" applyAlignment="1" applyProtection="1">
      <alignment horizontal="left" vertical="top" wrapText="1"/>
      <protection locked="0"/>
    </xf>
    <xf numFmtId="49" fontId="12" fillId="0" borderId="11" xfId="0" applyNumberFormat="1" applyFont="1" applyBorder="1" applyAlignment="1" applyProtection="1">
      <alignment horizontal="left" vertical="top" wrapText="1"/>
      <protection locked="0"/>
    </xf>
    <xf numFmtId="49" fontId="12" fillId="0" borderId="12" xfId="0" applyNumberFormat="1" applyFont="1" applyBorder="1" applyAlignment="1" applyProtection="1">
      <alignment horizontal="left" vertical="top" wrapText="1"/>
      <protection locked="0"/>
    </xf>
    <xf numFmtId="0" fontId="51" fillId="2" borderId="2" xfId="0" applyFont="1" applyFill="1" applyBorder="1" applyAlignment="1">
      <alignment horizontal="left" vertical="top" wrapText="1"/>
    </xf>
    <xf numFmtId="0" fontId="51" fillId="2" borderId="3" xfId="0" applyFont="1" applyFill="1" applyBorder="1" applyAlignment="1">
      <alignment horizontal="left" vertical="top" wrapText="1"/>
    </xf>
    <xf numFmtId="0" fontId="51" fillId="2" borderId="4" xfId="0" applyFont="1" applyFill="1" applyBorder="1" applyAlignment="1">
      <alignment horizontal="left" vertical="top" wrapText="1"/>
    </xf>
    <xf numFmtId="0" fontId="2" fillId="2" borderId="0" xfId="0" applyFont="1" applyFill="1" applyAlignment="1">
      <alignment horizontal="left" vertical="top"/>
    </xf>
    <xf numFmtId="0" fontId="12" fillId="0" borderId="2"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2" fillId="2" borderId="0" xfId="0" applyFont="1" applyFill="1" applyAlignment="1">
      <alignment horizontal="center" vertical="center"/>
    </xf>
    <xf numFmtId="0" fontId="2" fillId="2" borderId="0" xfId="0" applyFont="1" applyFill="1" applyAlignment="1">
      <alignment horizontal="right" vertical="top"/>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12" fillId="0" borderId="7" xfId="0" applyFont="1" applyBorder="1" applyAlignment="1" applyProtection="1">
      <alignment horizontal="center" vertical="top" wrapText="1"/>
      <protection locked="0"/>
    </xf>
    <xf numFmtId="0" fontId="12" fillId="0" borderId="8" xfId="0" applyFont="1" applyBorder="1" applyAlignment="1" applyProtection="1">
      <alignment horizontal="center" vertical="top" wrapText="1"/>
      <protection locked="0"/>
    </xf>
    <xf numFmtId="0" fontId="12" fillId="0" borderId="9" xfId="0" applyFont="1" applyBorder="1" applyAlignment="1" applyProtection="1">
      <alignment horizontal="center" vertical="top" wrapText="1"/>
      <protection locked="0"/>
    </xf>
    <xf numFmtId="0" fontId="1" fillId="2" borderId="3" xfId="0" applyFont="1" applyFill="1" applyBorder="1" applyAlignment="1">
      <alignment horizontal="left" vertical="top" wrapText="1"/>
    </xf>
    <xf numFmtId="0" fontId="2" fillId="4" borderId="0" xfId="0" applyFont="1" applyFill="1" applyAlignment="1">
      <alignment horizontal="left" vertical="top" wrapText="1"/>
    </xf>
    <xf numFmtId="0" fontId="1"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12" fillId="0" borderId="2" xfId="0" applyFont="1" applyBorder="1" applyAlignment="1" applyProtection="1">
      <alignment horizontal="left" wrapText="1"/>
      <protection locked="0"/>
    </xf>
    <xf numFmtId="0" fontId="12" fillId="0" borderId="3" xfId="0" applyFont="1" applyBorder="1" applyAlignment="1" applyProtection="1">
      <alignment horizontal="left" wrapText="1"/>
      <protection locked="0"/>
    </xf>
    <xf numFmtId="0" fontId="12" fillId="0" borderId="4" xfId="0" applyFont="1" applyBorder="1" applyAlignment="1" applyProtection="1">
      <alignment horizontal="left" wrapText="1"/>
      <protection locked="0"/>
    </xf>
    <xf numFmtId="0" fontId="12" fillId="0" borderId="10" xfId="0" applyFont="1" applyBorder="1" applyAlignment="1" applyProtection="1">
      <alignment horizontal="left" wrapText="1"/>
      <protection locked="0"/>
    </xf>
    <xf numFmtId="0" fontId="12" fillId="0" borderId="11" xfId="0" applyFont="1" applyBorder="1" applyAlignment="1" applyProtection="1">
      <alignment horizontal="left" wrapText="1"/>
      <protection locked="0"/>
    </xf>
    <xf numFmtId="0" fontId="12" fillId="0" borderId="12" xfId="0" applyFont="1" applyBorder="1" applyAlignment="1" applyProtection="1">
      <alignment horizontal="left" wrapText="1"/>
      <protection locked="0"/>
    </xf>
    <xf numFmtId="0" fontId="53" fillId="2" borderId="2" xfId="0" applyFont="1" applyFill="1" applyBorder="1" applyAlignment="1">
      <alignment horizontal="left" vertical="top" wrapText="1"/>
    </xf>
    <xf numFmtId="0" fontId="53" fillId="2" borderId="4" xfId="0" applyFont="1" applyFill="1" applyBorder="1" applyAlignment="1">
      <alignment horizontal="left" vertical="top" wrapText="1"/>
    </xf>
    <xf numFmtId="0" fontId="51" fillId="4" borderId="2" xfId="0" applyFont="1" applyFill="1" applyBorder="1" applyAlignment="1">
      <alignment horizontal="left" vertical="top" wrapText="1"/>
    </xf>
    <xf numFmtId="0" fontId="51" fillId="4" borderId="3" xfId="0" applyFont="1" applyFill="1" applyBorder="1" applyAlignment="1">
      <alignment horizontal="left" vertical="top" wrapText="1"/>
    </xf>
    <xf numFmtId="0" fontId="51" fillId="4" borderId="4" xfId="0" applyFont="1" applyFill="1" applyBorder="1" applyAlignment="1">
      <alignment horizontal="left" vertical="top" wrapText="1"/>
    </xf>
    <xf numFmtId="0" fontId="53" fillId="2" borderId="0" xfId="0" applyFont="1" applyFill="1" applyAlignment="1">
      <alignment horizontal="left" vertical="top" wrapText="1"/>
    </xf>
    <xf numFmtId="0" fontId="53" fillId="4" borderId="0" xfId="0" applyFont="1" applyFill="1" applyAlignment="1">
      <alignment horizontal="left" vertical="top" wrapText="1"/>
    </xf>
    <xf numFmtId="0" fontId="53" fillId="2" borderId="3" xfId="0" applyFont="1" applyFill="1" applyBorder="1" applyAlignment="1">
      <alignment horizontal="left" vertical="top" wrapText="1"/>
    </xf>
    <xf numFmtId="0" fontId="16" fillId="4" borderId="0" xfId="0" applyFont="1" applyFill="1" applyAlignment="1">
      <alignment horizontal="left" vertical="top" wrapText="1"/>
    </xf>
    <xf numFmtId="0" fontId="16" fillId="4" borderId="6" xfId="0" applyFont="1" applyFill="1" applyBorder="1" applyAlignment="1">
      <alignment horizontal="left" vertical="top" wrapText="1"/>
    </xf>
    <xf numFmtId="0" fontId="2" fillId="4" borderId="0" xfId="0" applyFont="1" applyFill="1" applyAlignment="1">
      <alignment horizontal="left" vertical="center" wrapText="1"/>
    </xf>
    <xf numFmtId="0" fontId="2" fillId="4" borderId="0" xfId="0" applyFont="1" applyFill="1" applyAlignment="1">
      <alignment horizontal="left" vertical="top"/>
    </xf>
    <xf numFmtId="0" fontId="2" fillId="2" borderId="0" xfId="0" applyFont="1" applyFill="1" applyAlignment="1">
      <alignment horizontal="right" vertical="center"/>
    </xf>
    <xf numFmtId="0" fontId="23" fillId="7" borderId="16" xfId="0" applyFont="1" applyFill="1" applyBorder="1" applyAlignment="1">
      <alignment horizontal="center"/>
    </xf>
    <xf numFmtId="0" fontId="23" fillId="4" borderId="15" xfId="0" applyFont="1" applyFill="1" applyBorder="1" applyAlignment="1">
      <alignment horizontal="center"/>
    </xf>
    <xf numFmtId="0" fontId="23" fillId="4" borderId="16" xfId="0" applyFont="1" applyFill="1" applyBorder="1" applyAlignment="1">
      <alignment horizontal="center"/>
    </xf>
    <xf numFmtId="0" fontId="23" fillId="4" borderId="18" xfId="0" applyFont="1" applyFill="1" applyBorder="1" applyAlignment="1">
      <alignment horizontal="center"/>
    </xf>
    <xf numFmtId="0" fontId="23" fillId="4" borderId="19" xfId="0" applyFont="1" applyFill="1" applyBorder="1" applyAlignment="1">
      <alignment horizontal="center"/>
    </xf>
    <xf numFmtId="0" fontId="23" fillId="4" borderId="20" xfId="0" applyFont="1" applyFill="1" applyBorder="1" applyAlignment="1">
      <alignment horizontal="center"/>
    </xf>
    <xf numFmtId="0" fontId="23" fillId="4" borderId="21" xfId="0" applyFont="1" applyFill="1" applyBorder="1" applyAlignment="1">
      <alignment horizontal="center"/>
    </xf>
    <xf numFmtId="0" fontId="26" fillId="3" borderId="50" xfId="0" applyFont="1" applyFill="1" applyBorder="1" applyAlignment="1">
      <alignment horizontal="center" vertical="center"/>
    </xf>
    <xf numFmtId="0" fontId="26" fillId="3" borderId="55" xfId="0" applyFont="1" applyFill="1" applyBorder="1" applyAlignment="1">
      <alignment horizontal="center" vertical="center"/>
    </xf>
    <xf numFmtId="0" fontId="26" fillId="4" borderId="7" xfId="0" applyFont="1" applyFill="1" applyBorder="1" applyAlignment="1">
      <alignment horizontal="center" vertical="top"/>
    </xf>
    <xf numFmtId="0" fontId="26" fillId="4" borderId="8" xfId="0" applyFont="1" applyFill="1" applyBorder="1" applyAlignment="1">
      <alignment horizontal="center" vertical="top"/>
    </xf>
    <xf numFmtId="0" fontId="26" fillId="4" borderId="9" xfId="0" applyFont="1" applyFill="1" applyBorder="1" applyAlignment="1">
      <alignment horizontal="center" vertical="top"/>
    </xf>
    <xf numFmtId="0" fontId="26" fillId="4" borderId="7" xfId="0" applyFont="1" applyFill="1" applyBorder="1" applyAlignment="1">
      <alignment horizontal="center" vertical="top" wrapText="1"/>
    </xf>
    <xf numFmtId="0" fontId="26" fillId="4" borderId="25" xfId="0" applyFont="1" applyFill="1" applyBorder="1" applyAlignment="1">
      <alignment horizontal="center" vertical="top" wrapText="1"/>
    </xf>
    <xf numFmtId="0" fontId="26" fillId="4" borderId="7" xfId="0" applyFont="1" applyFill="1" applyBorder="1" applyAlignment="1">
      <alignment horizontal="center" wrapText="1"/>
    </xf>
    <xf numFmtId="0" fontId="26" fillId="4" borderId="25" xfId="0" applyFont="1" applyFill="1" applyBorder="1" applyAlignment="1">
      <alignment horizontal="center" wrapText="1"/>
    </xf>
    <xf numFmtId="0" fontId="26" fillId="4" borderId="27" xfId="0" applyFont="1" applyFill="1" applyBorder="1" applyAlignment="1">
      <alignment horizontal="center" wrapText="1"/>
    </xf>
    <xf numFmtId="0" fontId="26" fillId="4" borderId="0" xfId="0" applyFont="1" applyFill="1" applyBorder="1" applyAlignment="1">
      <alignment horizontal="center" wrapText="1"/>
    </xf>
    <xf numFmtId="0" fontId="26" fillId="4" borderId="8" xfId="0" applyFont="1" applyFill="1" applyBorder="1" applyAlignment="1">
      <alignment horizontal="center" wrapText="1"/>
    </xf>
    <xf numFmtId="0" fontId="23" fillId="0" borderId="15" xfId="0" applyFont="1" applyBorder="1" applyAlignment="1">
      <alignment horizontal="center" vertical="top" wrapText="1"/>
    </xf>
    <xf numFmtId="0" fontId="23" fillId="0" borderId="27" xfId="0" applyFont="1" applyBorder="1" applyAlignment="1">
      <alignment horizontal="center" vertical="top" wrapText="1"/>
    </xf>
    <xf numFmtId="0" fontId="23" fillId="7" borderId="15" xfId="0" applyFont="1" applyFill="1" applyBorder="1" applyAlignment="1">
      <alignment horizontal="center"/>
    </xf>
    <xf numFmtId="0" fontId="23" fillId="7" borderId="18" xfId="0" applyFont="1" applyFill="1" applyBorder="1" applyAlignment="1">
      <alignment horizontal="center"/>
    </xf>
    <xf numFmtId="0" fontId="5" fillId="4" borderId="44"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72" fillId="4" borderId="19" xfId="0" applyFont="1" applyFill="1" applyBorder="1" applyAlignment="1">
      <alignment horizontal="center" vertical="center" wrapText="1"/>
    </xf>
    <xf numFmtId="0" fontId="72" fillId="4" borderId="20" xfId="0" applyFont="1" applyFill="1" applyBorder="1" applyAlignment="1">
      <alignment horizontal="center" vertical="center" wrapText="1"/>
    </xf>
    <xf numFmtId="0" fontId="72" fillId="4" borderId="21"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27"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3" fillId="4" borderId="68" xfId="0" applyFont="1" applyFill="1" applyBorder="1" applyAlignment="1">
      <alignment horizontal="center"/>
    </xf>
    <xf numFmtId="0" fontId="23" fillId="4" borderId="41" xfId="0" applyFont="1" applyFill="1" applyBorder="1" applyAlignment="1">
      <alignment horizontal="center"/>
    </xf>
    <xf numFmtId="0" fontId="23" fillId="4" borderId="59" xfId="0" applyFont="1" applyFill="1" applyBorder="1" applyAlignment="1">
      <alignment horizontal="center"/>
    </xf>
    <xf numFmtId="0" fontId="26" fillId="4" borderId="24" xfId="0" applyFont="1" applyFill="1" applyBorder="1" applyAlignment="1">
      <alignment horizontal="center" wrapText="1"/>
    </xf>
    <xf numFmtId="0" fontId="26" fillId="4" borderId="1" xfId="0" applyFont="1" applyFill="1" applyBorder="1" applyAlignment="1">
      <alignment horizontal="center" wrapText="1"/>
    </xf>
    <xf numFmtId="0" fontId="23" fillId="3" borderId="16" xfId="0" applyFont="1" applyFill="1" applyBorder="1" applyAlignment="1">
      <alignment horizontal="left"/>
    </xf>
    <xf numFmtId="0" fontId="23" fillId="3" borderId="0" xfId="0" applyFont="1" applyFill="1" applyBorder="1" applyAlignment="1">
      <alignment horizontal="left"/>
    </xf>
    <xf numFmtId="0" fontId="26" fillId="3" borderId="30" xfId="0" applyFont="1" applyFill="1" applyBorder="1" applyAlignment="1">
      <alignment horizontal="left"/>
    </xf>
    <xf numFmtId="0" fontId="26" fillId="3" borderId="51" xfId="0" applyFont="1" applyFill="1" applyBorder="1" applyAlignment="1">
      <alignment horizontal="center" vertical="center"/>
    </xf>
    <xf numFmtId="0" fontId="23" fillId="0" borderId="17" xfId="0" applyFont="1" applyBorder="1" applyAlignment="1">
      <alignment horizontal="center" vertical="top" wrapText="1"/>
    </xf>
    <xf numFmtId="0" fontId="23" fillId="0" borderId="23" xfId="0" applyFont="1" applyBorder="1" applyAlignment="1">
      <alignment horizontal="center" vertical="top" wrapText="1"/>
    </xf>
    <xf numFmtId="0" fontId="12" fillId="0" borderId="5"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16" fillId="4" borderId="0"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2" borderId="1" xfId="0" applyFont="1" applyFill="1" applyBorder="1" applyAlignment="1">
      <alignment horizontal="left" vertical="center" wrapText="1" inden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1" fillId="2" borderId="5" xfId="0" applyFont="1" applyFill="1" applyBorder="1" applyAlignment="1">
      <alignment horizontal="left" vertical="top" wrapText="1"/>
    </xf>
    <xf numFmtId="0" fontId="51" fillId="2" borderId="0" xfId="0" applyFont="1" applyFill="1" applyBorder="1" applyAlignment="1">
      <alignment horizontal="left" vertical="top" wrapText="1"/>
    </xf>
    <xf numFmtId="0" fontId="51" fillId="2" borderId="6"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1" fontId="19" fillId="0" borderId="11" xfId="0" applyNumberFormat="1" applyFont="1" applyFill="1" applyBorder="1" applyAlignment="1" applyProtection="1">
      <alignment horizontal="left" vertical="top"/>
      <protection locked="0"/>
    </xf>
    <xf numFmtId="1" fontId="19" fillId="0" borderId="12" xfId="0" applyNumberFormat="1" applyFont="1" applyFill="1" applyBorder="1" applyAlignment="1" applyProtection="1">
      <alignment horizontal="left" vertical="top"/>
      <protection locked="0"/>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9" xfId="0" applyFont="1" applyFill="1" applyBorder="1" applyAlignment="1">
      <alignment horizontal="left" vertical="top"/>
    </xf>
    <xf numFmtId="0" fontId="2" fillId="4" borderId="0" xfId="0" applyFont="1" applyFill="1" applyBorder="1" applyAlignment="1">
      <alignment horizontal="left" vertical="center"/>
    </xf>
    <xf numFmtId="0" fontId="53" fillId="2" borderId="5" xfId="0" applyFont="1" applyFill="1" applyBorder="1" applyAlignment="1">
      <alignment horizontal="left" vertical="center" wrapText="1"/>
    </xf>
    <xf numFmtId="0" fontId="53" fillId="2" borderId="0" xfId="0" applyFont="1" applyFill="1" applyBorder="1" applyAlignment="1">
      <alignment horizontal="left" vertical="center" wrapText="1"/>
    </xf>
    <xf numFmtId="0" fontId="53" fillId="2" borderId="6" xfId="0" applyFont="1" applyFill="1" applyBorder="1" applyAlignment="1">
      <alignment horizontal="left" vertical="center" wrapText="1"/>
    </xf>
    <xf numFmtId="0" fontId="53" fillId="2" borderId="10" xfId="0" applyFont="1" applyFill="1" applyBorder="1" applyAlignment="1">
      <alignment horizontal="left" vertical="center" wrapText="1"/>
    </xf>
    <xf numFmtId="0" fontId="53" fillId="2" borderId="11" xfId="0" applyFont="1" applyFill="1" applyBorder="1" applyAlignment="1">
      <alignment horizontal="left" vertical="center" wrapText="1"/>
    </xf>
    <xf numFmtId="0" fontId="53" fillId="2" borderId="12" xfId="0" applyFont="1" applyFill="1" applyBorder="1" applyAlignment="1">
      <alignment horizontal="left" vertical="center" wrapText="1"/>
    </xf>
    <xf numFmtId="0" fontId="2" fillId="4" borderId="4" xfId="0" applyFont="1" applyFill="1" applyBorder="1" applyAlignment="1">
      <alignment horizontal="left" vertical="top"/>
    </xf>
    <xf numFmtId="0" fontId="2" fillId="4" borderId="5" xfId="0" applyFont="1" applyFill="1" applyBorder="1" applyAlignment="1">
      <alignment horizontal="center"/>
    </xf>
    <xf numFmtId="0" fontId="30" fillId="4" borderId="13"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49" fontId="16" fillId="2" borderId="5" xfId="0" quotePrefix="1" applyNumberFormat="1" applyFont="1" applyFill="1" applyBorder="1" applyAlignment="1">
      <alignment horizontal="left" vertical="top" wrapText="1"/>
    </xf>
    <xf numFmtId="49" fontId="16" fillId="2" borderId="6" xfId="0" applyNumberFormat="1" applyFont="1" applyFill="1" applyBorder="1" applyAlignment="1">
      <alignment horizontal="left" vertical="top" wrapText="1"/>
    </xf>
    <xf numFmtId="49" fontId="16" fillId="2" borderId="5" xfId="0" applyNumberFormat="1" applyFont="1" applyFill="1" applyBorder="1" applyAlignment="1">
      <alignment horizontal="left" vertical="top" wrapText="1"/>
    </xf>
    <xf numFmtId="0" fontId="2" fillId="2" borderId="7" xfId="0" applyFont="1" applyFill="1" applyBorder="1" applyAlignment="1">
      <alignment horizontal="left" vertical="top" wrapText="1" indent="1"/>
    </xf>
    <xf numFmtId="0" fontId="2" fillId="2" borderId="8" xfId="0" applyFont="1" applyFill="1" applyBorder="1" applyAlignment="1">
      <alignment horizontal="left" vertical="top" wrapText="1" indent="1"/>
    </xf>
    <xf numFmtId="0" fontId="2" fillId="2" borderId="9" xfId="0" applyFont="1" applyFill="1" applyBorder="1" applyAlignment="1">
      <alignment horizontal="left" vertical="top" wrapText="1" indent="1"/>
    </xf>
    <xf numFmtId="0" fontId="53" fillId="2" borderId="10" xfId="0" applyFont="1" applyFill="1" applyBorder="1" applyAlignment="1">
      <alignment horizontal="left" vertical="top" wrapText="1"/>
    </xf>
    <xf numFmtId="0" fontId="53" fillId="2" borderId="11" xfId="0" applyFont="1" applyFill="1" applyBorder="1" applyAlignment="1">
      <alignment horizontal="left" vertical="top" wrapText="1"/>
    </xf>
    <xf numFmtId="0" fontId="16" fillId="2" borderId="5" xfId="0" quotePrefix="1" applyFont="1" applyFill="1" applyBorder="1" applyAlignment="1">
      <alignment vertical="top" wrapText="1"/>
    </xf>
    <xf numFmtId="0" fontId="16" fillId="2" borderId="6" xfId="0" applyFont="1" applyFill="1" applyBorder="1" applyAlignment="1">
      <alignment vertical="top" wrapText="1"/>
    </xf>
    <xf numFmtId="0" fontId="16" fillId="2" borderId="5" xfId="0" applyFont="1" applyFill="1" applyBorder="1" applyAlignment="1">
      <alignment vertical="top" wrapText="1"/>
    </xf>
    <xf numFmtId="0" fontId="65" fillId="4" borderId="10" xfId="0" applyFont="1" applyFill="1" applyBorder="1" applyAlignment="1">
      <alignment horizontal="center" vertical="center"/>
    </xf>
    <xf numFmtId="0" fontId="65" fillId="4" borderId="11" xfId="0" applyFont="1" applyFill="1" applyBorder="1" applyAlignment="1">
      <alignment horizontal="center" vertical="center"/>
    </xf>
    <xf numFmtId="0" fontId="65" fillId="4" borderId="12" xfId="0" applyFont="1" applyFill="1" applyBorder="1" applyAlignment="1">
      <alignment horizontal="center" vertical="center"/>
    </xf>
    <xf numFmtId="0" fontId="16" fillId="2" borderId="2" xfId="0" applyFont="1" applyFill="1" applyBorder="1" applyAlignment="1">
      <alignment horizontal="left" vertical="top" wrapText="1"/>
    </xf>
    <xf numFmtId="0" fontId="16" fillId="2" borderId="4" xfId="0" applyFont="1" applyFill="1" applyBorder="1" applyAlignment="1">
      <alignment horizontal="left" vertical="top" wrapText="1"/>
    </xf>
    <xf numFmtId="0" fontId="30" fillId="4" borderId="7"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58" fillId="0" borderId="7" xfId="0" applyFont="1" applyFill="1" applyBorder="1" applyAlignment="1">
      <alignment horizontal="left" vertical="top"/>
    </xf>
    <xf numFmtId="0" fontId="58" fillId="0" borderId="8" xfId="0" applyFont="1" applyFill="1" applyBorder="1" applyAlignment="1">
      <alignment horizontal="left" vertical="top"/>
    </xf>
    <xf numFmtId="0" fontId="58" fillId="0" borderId="9" xfId="0" applyFont="1" applyFill="1" applyBorder="1" applyAlignment="1">
      <alignment horizontal="left" vertical="top"/>
    </xf>
    <xf numFmtId="0" fontId="53" fillId="9" borderId="0" xfId="0" applyFont="1" applyFill="1" applyBorder="1" applyAlignment="1">
      <alignment horizontal="left" wrapText="1"/>
    </xf>
    <xf numFmtId="0" fontId="53" fillId="9" borderId="6" xfId="0" applyFont="1" applyFill="1" applyBorder="1" applyAlignment="1">
      <alignment horizontal="left" wrapText="1"/>
    </xf>
    <xf numFmtId="0" fontId="58" fillId="0" borderId="2" xfId="0" applyFont="1" applyFill="1" applyBorder="1" applyAlignment="1">
      <alignment horizontal="left" vertical="top" wrapText="1"/>
    </xf>
    <xf numFmtId="0" fontId="58" fillId="0" borderId="3" xfId="0" applyFont="1" applyFill="1" applyBorder="1" applyAlignment="1">
      <alignment horizontal="left" vertical="top" wrapText="1"/>
    </xf>
    <xf numFmtId="0" fontId="58" fillId="0" borderId="4" xfId="0" applyFont="1" applyFill="1" applyBorder="1" applyAlignment="1">
      <alignment horizontal="left" vertical="top" wrapText="1"/>
    </xf>
    <xf numFmtId="0" fontId="58" fillId="0" borderId="10" xfId="0" applyFont="1" applyFill="1" applyBorder="1" applyAlignment="1">
      <alignment horizontal="left" vertical="top" wrapText="1"/>
    </xf>
    <xf numFmtId="0" fontId="58" fillId="0" borderId="11" xfId="0" applyFont="1" applyFill="1" applyBorder="1" applyAlignment="1">
      <alignment horizontal="left" vertical="top" wrapText="1"/>
    </xf>
    <xf numFmtId="0" fontId="58" fillId="0" borderId="12" xfId="0" applyFont="1" applyFill="1" applyBorder="1" applyAlignment="1">
      <alignment horizontal="left" vertical="top" wrapText="1"/>
    </xf>
    <xf numFmtId="0" fontId="53" fillId="2" borderId="5" xfId="0" quotePrefix="1" applyFont="1" applyFill="1" applyBorder="1" applyAlignment="1">
      <alignment horizontal="left" vertical="top" wrapText="1"/>
    </xf>
    <xf numFmtId="0" fontId="53" fillId="2" borderId="12" xfId="0" applyFont="1" applyFill="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1" fillId="2" borderId="5" xfId="0" applyFont="1" applyFill="1" applyBorder="1" applyAlignment="1">
      <alignment horizontal="left" vertical="top" wrapText="1"/>
    </xf>
    <xf numFmtId="0" fontId="31" fillId="2" borderId="6"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3" fillId="2" borderId="15" xfId="0" applyFont="1" applyFill="1" applyBorder="1" applyAlignment="1">
      <alignment horizontal="left" vertical="top" wrapText="1"/>
    </xf>
    <xf numFmtId="0" fontId="53" fillId="2" borderId="16" xfId="0" applyFont="1" applyFill="1" applyBorder="1" applyAlignment="1">
      <alignment horizontal="left" vertical="top" wrapText="1"/>
    </xf>
    <xf numFmtId="0" fontId="53" fillId="2" borderId="18" xfId="0" applyFont="1" applyFill="1" applyBorder="1" applyAlignment="1">
      <alignment horizontal="left" vertical="top" wrapText="1"/>
    </xf>
    <xf numFmtId="0" fontId="53" fillId="2" borderId="27" xfId="0" applyFont="1" applyFill="1" applyBorder="1" applyAlignment="1">
      <alignment horizontal="left" vertical="top" wrapText="1"/>
    </xf>
    <xf numFmtId="0" fontId="53" fillId="2" borderId="26" xfId="0" applyFont="1" applyFill="1" applyBorder="1" applyAlignment="1">
      <alignment horizontal="left" vertical="top" wrapText="1"/>
    </xf>
    <xf numFmtId="0" fontId="53" fillId="2" borderId="29" xfId="0" applyFont="1" applyFill="1" applyBorder="1" applyAlignment="1">
      <alignment horizontal="left" vertical="top" wrapText="1"/>
    </xf>
    <xf numFmtId="0" fontId="53" fillId="2" borderId="30" xfId="0" applyFont="1" applyFill="1" applyBorder="1" applyAlignment="1">
      <alignment horizontal="left" vertical="top" wrapText="1"/>
    </xf>
    <xf numFmtId="0" fontId="53" fillId="2" borderId="35" xfId="0" applyFont="1" applyFill="1" applyBorder="1" applyAlignment="1">
      <alignment horizontal="left" vertical="top" wrapText="1"/>
    </xf>
    <xf numFmtId="0" fontId="75" fillId="4" borderId="11" xfId="0" applyFont="1" applyFill="1" applyBorder="1" applyAlignment="1">
      <alignment horizontal="left" vertical="top" wrapText="1"/>
    </xf>
    <xf numFmtId="0" fontId="70" fillId="4" borderId="11" xfId="0" applyFont="1" applyFill="1" applyBorder="1" applyAlignment="1">
      <alignment horizontal="left" vertical="top" wrapText="1"/>
    </xf>
    <xf numFmtId="0" fontId="70" fillId="4" borderId="1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16" fillId="2" borderId="2" xfId="1" applyFont="1" applyFill="1" applyBorder="1" applyAlignment="1">
      <alignment horizontal="left" vertical="top" wrapText="1"/>
    </xf>
    <xf numFmtId="0" fontId="16" fillId="2" borderId="4" xfId="1" applyFont="1" applyFill="1" applyBorder="1" applyAlignment="1">
      <alignment horizontal="left" vertical="top" wrapText="1"/>
    </xf>
    <xf numFmtId="0" fontId="16" fillId="2" borderId="5" xfId="1" applyFont="1" applyFill="1" applyBorder="1" applyAlignment="1">
      <alignment horizontal="left" vertical="top" wrapText="1"/>
    </xf>
    <xf numFmtId="0" fontId="16" fillId="2" borderId="6" xfId="1" applyFont="1" applyFill="1" applyBorder="1" applyAlignment="1">
      <alignment horizontal="left" vertical="top" wrapText="1"/>
    </xf>
    <xf numFmtId="0" fontId="2" fillId="4" borderId="5" xfId="0" applyFont="1" applyFill="1" applyBorder="1" applyAlignment="1" applyProtection="1">
      <alignment horizontal="center"/>
    </xf>
    <xf numFmtId="0" fontId="9" fillId="3" borderId="2" xfId="0" applyFont="1" applyFill="1" applyBorder="1" applyAlignment="1">
      <alignment horizontal="left" vertical="top"/>
    </xf>
    <xf numFmtId="0" fontId="9" fillId="3" borderId="3" xfId="0" applyFont="1" applyFill="1" applyBorder="1" applyAlignment="1">
      <alignment horizontal="left" vertical="top"/>
    </xf>
    <xf numFmtId="0" fontId="9" fillId="3" borderId="4"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3" fillId="2" borderId="5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51"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51" xfId="0" applyFont="1" applyFill="1" applyBorder="1" applyAlignment="1">
      <alignment horizontal="center" vertical="center"/>
    </xf>
    <xf numFmtId="0" fontId="3" fillId="4" borderId="55" xfId="0" applyFont="1" applyFill="1" applyBorder="1" applyAlignment="1">
      <alignment horizontal="center" vertical="center"/>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2" fillId="4" borderId="11" xfId="0" applyFont="1" applyFill="1" applyBorder="1" applyAlignment="1" applyProtection="1">
      <alignment horizontal="left" vertical="top" wrapText="1"/>
    </xf>
    <xf numFmtId="0" fontId="2" fillId="4" borderId="0" xfId="0" applyFont="1" applyFill="1" applyBorder="1" applyAlignment="1" applyProtection="1">
      <alignment horizontal="left" vertical="top" wrapText="1"/>
    </xf>
    <xf numFmtId="0" fontId="53" fillId="2" borderId="5" xfId="0" quotePrefix="1" applyFont="1" applyFill="1" applyBorder="1" applyAlignment="1">
      <alignment horizontal="left" wrapText="1"/>
    </xf>
    <xf numFmtId="0" fontId="53" fillId="2" borderId="62" xfId="0" applyFont="1" applyFill="1" applyBorder="1" applyAlignment="1">
      <alignment horizontal="left" wrapText="1"/>
    </xf>
    <xf numFmtId="0" fontId="53" fillId="2" borderId="63" xfId="0" applyFont="1" applyFill="1" applyBorder="1" applyAlignment="1">
      <alignment horizontal="left" wrapText="1"/>
    </xf>
    <xf numFmtId="0" fontId="53" fillId="2" borderId="64" xfId="0" quotePrefix="1" applyFont="1" applyFill="1" applyBorder="1" applyAlignment="1">
      <alignment horizontal="left" wrapText="1"/>
    </xf>
    <xf numFmtId="0" fontId="53" fillId="2" borderId="65" xfId="0" applyFont="1" applyFill="1" applyBorder="1" applyAlignment="1">
      <alignment horizontal="left" wrapText="1"/>
    </xf>
    <xf numFmtId="0" fontId="51" fillId="4" borderId="0"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4" xfId="0" applyFont="1" applyFill="1" applyBorder="1" applyAlignment="1">
      <alignment horizontal="left" vertical="top"/>
    </xf>
    <xf numFmtId="0" fontId="12" fillId="0" borderId="10" xfId="0" applyFont="1" applyFill="1" applyBorder="1" applyAlignment="1">
      <alignment horizontal="left" vertical="top"/>
    </xf>
    <xf numFmtId="0" fontId="12" fillId="0" borderId="12" xfId="0" applyFont="1" applyFill="1" applyBorder="1" applyAlignment="1">
      <alignment horizontal="left" vertical="top"/>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56" fillId="4" borderId="0" xfId="0" applyFont="1" applyFill="1" applyBorder="1" applyAlignment="1">
      <alignment horizontal="right"/>
    </xf>
    <xf numFmtId="0" fontId="1"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18" fillId="0" borderId="13" xfId="0" applyFont="1" applyFill="1" applyBorder="1" applyAlignment="1" applyProtection="1">
      <alignment horizontal="left" vertical="top" wrapText="1"/>
      <protection locked="0"/>
    </xf>
    <xf numFmtId="0" fontId="18" fillId="0" borderId="47"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30" fillId="4" borderId="3" xfId="0" applyFont="1" applyFill="1" applyBorder="1" applyAlignment="1" applyProtection="1">
      <alignment horizontal="left" vertical="center"/>
    </xf>
    <xf numFmtId="0" fontId="30" fillId="4" borderId="4" xfId="0" applyFont="1" applyFill="1" applyBorder="1" applyAlignment="1" applyProtection="1">
      <alignment horizontal="left" vertical="center"/>
    </xf>
    <xf numFmtId="0" fontId="30" fillId="4" borderId="0" xfId="0" applyFont="1" applyFill="1" applyBorder="1" applyAlignment="1" applyProtection="1">
      <alignment horizontal="left" vertical="center"/>
    </xf>
    <xf numFmtId="0" fontId="30" fillId="4" borderId="6" xfId="0" applyFont="1" applyFill="1" applyBorder="1" applyAlignment="1" applyProtection="1">
      <alignment horizontal="left" vertical="center"/>
    </xf>
    <xf numFmtId="0" fontId="53" fillId="4" borderId="0" xfId="0" applyFont="1" applyFill="1" applyBorder="1" applyAlignment="1">
      <alignment horizontal="left"/>
    </xf>
    <xf numFmtId="0" fontId="53" fillId="4" borderId="6" xfId="0" applyFont="1" applyFill="1" applyBorder="1" applyAlignment="1">
      <alignment horizontal="left"/>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3" fillId="4"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0" fillId="4" borderId="2" xfId="0" applyFont="1" applyFill="1" applyBorder="1" applyAlignment="1" applyProtection="1">
      <alignment horizontal="left" vertical="center" wrapText="1"/>
    </xf>
    <xf numFmtId="0" fontId="30" fillId="4" borderId="5" xfId="0" applyFont="1" applyFill="1" applyBorder="1" applyAlignment="1" applyProtection="1">
      <alignment horizontal="left" vertical="center" wrapText="1"/>
    </xf>
    <xf numFmtId="0" fontId="30" fillId="4" borderId="10" xfId="0" applyFont="1" applyFill="1" applyBorder="1" applyAlignment="1" applyProtection="1">
      <alignment horizontal="left" vertical="center" wrapText="1"/>
    </xf>
    <xf numFmtId="0" fontId="60" fillId="8" borderId="7" xfId="0" applyFont="1" applyFill="1" applyBorder="1" applyAlignment="1">
      <alignment horizontal="center"/>
    </xf>
    <xf numFmtId="0" fontId="60" fillId="8" borderId="9" xfId="0" applyFont="1" applyFill="1" applyBorder="1" applyAlignment="1">
      <alignment horizontal="center"/>
    </xf>
    <xf numFmtId="0" fontId="30" fillId="4" borderId="13" xfId="0" applyFont="1" applyFill="1" applyBorder="1" applyAlignment="1" applyProtection="1">
      <alignment horizontal="left" vertical="center" wrapText="1"/>
    </xf>
    <xf numFmtId="0" fontId="30" fillId="4" borderId="14" xfId="0" applyFont="1" applyFill="1" applyBorder="1" applyAlignment="1" applyProtection="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 fillId="4" borderId="0" xfId="0" applyFont="1" applyFill="1" applyBorder="1" applyAlignment="1">
      <alignment horizontal="left" vertical="top" wrapText="1"/>
    </xf>
    <xf numFmtId="0" fontId="53" fillId="2" borderId="64" xfId="0" applyFont="1" applyFill="1" applyBorder="1" applyAlignment="1">
      <alignment horizontal="left" vertical="top" wrapText="1"/>
    </xf>
    <xf numFmtId="0" fontId="53" fillId="2" borderId="65" xfId="0" applyFont="1" applyFill="1" applyBorder="1" applyAlignment="1">
      <alignment horizontal="left" vertical="top" wrapText="1"/>
    </xf>
    <xf numFmtId="0" fontId="53" fillId="2" borderId="62" xfId="0" applyFont="1" applyFill="1" applyBorder="1" applyAlignment="1">
      <alignment horizontal="left" vertical="top" wrapText="1"/>
    </xf>
    <xf numFmtId="0" fontId="53" fillId="2" borderId="63" xfId="0" applyFont="1" applyFill="1" applyBorder="1" applyAlignment="1">
      <alignment horizontal="left" vertical="top" wrapText="1"/>
    </xf>
    <xf numFmtId="0" fontId="53" fillId="2" borderId="64" xfId="0" applyFont="1" applyFill="1" applyBorder="1" applyAlignment="1">
      <alignment horizontal="left" wrapText="1"/>
    </xf>
    <xf numFmtId="0" fontId="12" fillId="0" borderId="2"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12" xfId="0" applyFont="1" applyFill="1" applyBorder="1" applyAlignment="1">
      <alignment horizontal="center" vertical="top" wrapText="1"/>
    </xf>
    <xf numFmtId="0" fontId="51" fillId="4" borderId="3" xfId="0" applyFont="1" applyFill="1" applyBorder="1" applyAlignment="1">
      <alignment horizontal="left" vertical="center" wrapText="1"/>
    </xf>
    <xf numFmtId="0" fontId="12" fillId="0" borderId="7" xfId="0" applyFont="1" applyFill="1" applyBorder="1" applyAlignment="1">
      <alignment horizontal="left" vertical="top"/>
    </xf>
    <xf numFmtId="0" fontId="12" fillId="0" borderId="9" xfId="0" applyFont="1" applyFill="1" applyBorder="1" applyAlignment="1">
      <alignment horizontal="left" vertical="top"/>
    </xf>
    <xf numFmtId="0" fontId="8" fillId="3" borderId="5"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53" fillId="4" borderId="0" xfId="0" applyFont="1" applyFill="1" applyBorder="1" applyAlignment="1" applyProtection="1">
      <alignment horizontal="left" vertical="center"/>
      <protection locked="0"/>
    </xf>
    <xf numFmtId="0" fontId="53" fillId="4" borderId="6" xfId="0" applyFont="1" applyFill="1" applyBorder="1" applyAlignment="1" applyProtection="1">
      <alignment horizontal="left" vertical="center"/>
      <protection locked="0"/>
    </xf>
    <xf numFmtId="0" fontId="51" fillId="0" borderId="2" xfId="0" applyFont="1" applyFill="1" applyBorder="1" applyAlignment="1">
      <alignment horizontal="left" vertical="top" wrapText="1"/>
    </xf>
    <xf numFmtId="0" fontId="51" fillId="0" borderId="3" xfId="0" applyFont="1" applyFill="1" applyBorder="1" applyAlignment="1">
      <alignment horizontal="left" vertical="top" wrapText="1"/>
    </xf>
    <xf numFmtId="0" fontId="51" fillId="0" borderId="4" xfId="0" applyFont="1" applyFill="1" applyBorder="1" applyAlignment="1">
      <alignment horizontal="left" vertical="top" wrapText="1"/>
    </xf>
    <xf numFmtId="0" fontId="51" fillId="0" borderId="10" xfId="0" applyFont="1" applyFill="1" applyBorder="1" applyAlignment="1">
      <alignment horizontal="left" vertical="top" wrapText="1"/>
    </xf>
    <xf numFmtId="0" fontId="51" fillId="0" borderId="11" xfId="0" applyFont="1" applyFill="1" applyBorder="1" applyAlignment="1">
      <alignment horizontal="left" vertical="top" wrapText="1"/>
    </xf>
    <xf numFmtId="0" fontId="51" fillId="0" borderId="12" xfId="0" applyFont="1" applyFill="1" applyBorder="1" applyAlignment="1">
      <alignment horizontal="left" vertical="top" wrapText="1"/>
    </xf>
    <xf numFmtId="0" fontId="53" fillId="4" borderId="0" xfId="0" applyFont="1" applyFill="1" applyBorder="1" applyAlignment="1">
      <alignment horizontal="left" vertical="center"/>
    </xf>
    <xf numFmtId="0" fontId="53" fillId="4" borderId="6" xfId="0" applyFont="1" applyFill="1" applyBorder="1" applyAlignment="1">
      <alignment horizontal="left" vertical="center"/>
    </xf>
    <xf numFmtId="0" fontId="30" fillId="4" borderId="2" xfId="0" applyFont="1" applyFill="1" applyBorder="1" applyAlignment="1">
      <alignment horizontal="left" vertical="top" wrapText="1"/>
    </xf>
    <xf numFmtId="0" fontId="30" fillId="4" borderId="10" xfId="0" applyFont="1" applyFill="1" applyBorder="1" applyAlignment="1">
      <alignment horizontal="left" vertical="top" wrapText="1"/>
    </xf>
    <xf numFmtId="0" fontId="37" fillId="0" borderId="13" xfId="0" applyFont="1" applyFill="1" applyBorder="1" applyAlignment="1" applyProtection="1">
      <alignment horizontal="center" vertical="center" wrapText="1"/>
      <protection locked="0"/>
    </xf>
    <xf numFmtId="0" fontId="37" fillId="0" borderId="14" xfId="0" applyFont="1" applyFill="1" applyBorder="1" applyAlignment="1" applyProtection="1">
      <alignment horizontal="center" vertical="center" wrapText="1"/>
      <protection locked="0"/>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7" fillId="0" borderId="13" xfId="0" applyFont="1" applyFill="1" applyBorder="1" applyAlignment="1" applyProtection="1">
      <alignment horizontal="center" vertical="center"/>
      <protection locked="0"/>
    </xf>
    <xf numFmtId="0" fontId="37" fillId="0" borderId="14" xfId="0" applyFont="1" applyFill="1" applyBorder="1" applyAlignment="1" applyProtection="1">
      <alignment horizontal="center" vertical="center"/>
      <protection locked="0"/>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47"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36" fillId="8" borderId="5" xfId="0" applyFont="1" applyFill="1" applyBorder="1" applyAlignment="1">
      <alignment horizontal="center" vertical="center" wrapText="1"/>
    </xf>
    <xf numFmtId="0" fontId="40" fillId="0" borderId="2" xfId="0" applyFont="1" applyFill="1" applyBorder="1" applyAlignment="1">
      <alignment horizontal="left" vertical="top" wrapText="1"/>
    </xf>
    <xf numFmtId="0" fontId="40" fillId="0" borderId="3" xfId="0" applyFont="1" applyFill="1" applyBorder="1" applyAlignment="1">
      <alignment horizontal="left" vertical="top" wrapText="1"/>
    </xf>
    <xf numFmtId="0" fontId="40" fillId="0" borderId="4" xfId="0" applyFont="1" applyFill="1" applyBorder="1" applyAlignment="1">
      <alignment horizontal="left" vertical="top" wrapText="1"/>
    </xf>
    <xf numFmtId="0" fontId="40" fillId="0" borderId="10" xfId="0" applyFont="1" applyFill="1" applyBorder="1" applyAlignment="1">
      <alignment horizontal="left" vertical="top" wrapText="1"/>
    </xf>
    <xf numFmtId="0" fontId="40" fillId="0" borderId="11" xfId="0" applyFont="1" applyFill="1" applyBorder="1" applyAlignment="1">
      <alignment horizontal="left" vertical="top" wrapText="1"/>
    </xf>
    <xf numFmtId="0" fontId="40" fillId="0" borderId="12" xfId="0" applyFont="1" applyFill="1" applyBorder="1" applyAlignment="1">
      <alignment horizontal="left" vertical="top" wrapText="1"/>
    </xf>
    <xf numFmtId="0" fontId="3" fillId="4" borderId="5" xfId="0" applyFont="1" applyFill="1" applyBorder="1" applyAlignment="1">
      <alignment horizontal="left" vertical="center" wrapText="1"/>
    </xf>
    <xf numFmtId="0" fontId="3" fillId="4" borderId="0" xfId="0" applyFont="1" applyFill="1" applyBorder="1" applyAlignment="1">
      <alignment horizontal="left" vertical="center" wrapText="1"/>
    </xf>
    <xf numFmtId="0" fontId="53" fillId="2" borderId="2" xfId="1" applyFont="1" applyFill="1" applyBorder="1" applyAlignment="1">
      <alignment horizontal="left" vertical="top" wrapText="1"/>
    </xf>
    <xf numFmtId="0" fontId="53" fillId="2" borderId="3" xfId="1" applyFont="1" applyFill="1" applyBorder="1" applyAlignment="1">
      <alignment horizontal="left" vertical="top" wrapText="1"/>
    </xf>
    <xf numFmtId="0" fontId="53" fillId="2" borderId="5" xfId="1" applyFont="1" applyFill="1" applyBorder="1" applyAlignment="1">
      <alignment horizontal="left" vertical="top" wrapText="1"/>
    </xf>
    <xf numFmtId="0" fontId="53" fillId="2" borderId="0" xfId="1" applyFont="1" applyFill="1" applyBorder="1" applyAlignment="1">
      <alignment horizontal="left" vertical="top" wrapText="1"/>
    </xf>
    <xf numFmtId="0" fontId="56" fillId="4" borderId="0" xfId="0" applyFont="1" applyFill="1" applyBorder="1" applyAlignment="1">
      <alignment horizontal="left" vertical="top" wrapText="1"/>
    </xf>
    <xf numFmtId="0" fontId="36" fillId="8" borderId="13" xfId="0" applyFont="1" applyFill="1" applyBorder="1" applyAlignment="1">
      <alignment horizontal="left" vertical="center" wrapText="1"/>
    </xf>
    <xf numFmtId="0" fontId="36" fillId="8" borderId="47" xfId="0" applyFont="1" applyFill="1" applyBorder="1" applyAlignment="1">
      <alignment horizontal="left" vertical="center" wrapText="1"/>
    </xf>
    <xf numFmtId="49" fontId="18" fillId="0" borderId="10" xfId="0" applyNumberFormat="1" applyFont="1" applyBorder="1" applyAlignment="1" applyProtection="1">
      <alignment horizontal="left" vertical="top" wrapText="1"/>
      <protection locked="0"/>
    </xf>
    <xf numFmtId="49" fontId="18" fillId="0" borderId="12" xfId="0" applyNumberFormat="1" applyFont="1" applyBorder="1" applyAlignment="1" applyProtection="1">
      <alignment horizontal="left" vertical="top" wrapText="1"/>
      <protection locked="0"/>
    </xf>
    <xf numFmtId="0" fontId="30" fillId="4" borderId="4" xfId="0" applyFont="1" applyFill="1" applyBorder="1" applyAlignment="1">
      <alignment horizontal="left" vertical="top" wrapText="1"/>
    </xf>
    <xf numFmtId="0" fontId="30" fillId="4" borderId="5" xfId="0" applyFont="1" applyFill="1" applyBorder="1" applyAlignment="1">
      <alignment horizontal="left" vertical="top" wrapText="1"/>
    </xf>
    <xf numFmtId="0" fontId="30" fillId="4" borderId="6"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8" borderId="4" xfId="0" applyFont="1" applyFill="1" applyBorder="1" applyAlignment="1">
      <alignment horizontal="left" vertical="top" wrapTex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3" fillId="3" borderId="7" xfId="0" applyFont="1" applyFill="1" applyBorder="1" applyAlignment="1">
      <alignment horizontal="left" vertical="top"/>
    </xf>
    <xf numFmtId="0" fontId="3" fillId="3" borderId="9" xfId="0" applyFont="1" applyFill="1" applyBorder="1" applyAlignment="1">
      <alignment horizontal="left" vertical="top"/>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43" fillId="0" borderId="2" xfId="0" applyFont="1" applyFill="1" applyBorder="1" applyAlignment="1" applyProtection="1">
      <alignment horizontal="left" vertical="top" wrapText="1"/>
      <protection locked="0"/>
    </xf>
    <xf numFmtId="0" fontId="43" fillId="0" borderId="4" xfId="0" applyFont="1" applyFill="1" applyBorder="1" applyAlignment="1" applyProtection="1">
      <alignment horizontal="left" vertical="top" wrapText="1"/>
      <protection locked="0"/>
    </xf>
    <xf numFmtId="0" fontId="43" fillId="0" borderId="10" xfId="0" applyFont="1" applyFill="1" applyBorder="1" applyAlignment="1" applyProtection="1">
      <alignment horizontal="left" vertical="top" wrapText="1"/>
      <protection locked="0"/>
    </xf>
    <xf numFmtId="0" fontId="43" fillId="0" borderId="12" xfId="0" applyFont="1" applyFill="1" applyBorder="1" applyAlignment="1" applyProtection="1">
      <alignment horizontal="left" vertical="top" wrapText="1"/>
      <protection locked="0"/>
    </xf>
    <xf numFmtId="4" fontId="32" fillId="4" borderId="8" xfId="0" applyNumberFormat="1" applyFont="1" applyFill="1" applyBorder="1" applyAlignment="1">
      <alignment horizontal="center" vertical="center"/>
    </xf>
    <xf numFmtId="4" fontId="32" fillId="4" borderId="9" xfId="0" applyNumberFormat="1" applyFont="1" applyFill="1" applyBorder="1" applyAlignment="1">
      <alignment horizontal="center" vertical="center"/>
    </xf>
    <xf numFmtId="4" fontId="18" fillId="0" borderId="2" xfId="0" applyNumberFormat="1" applyFont="1" applyFill="1" applyBorder="1" applyAlignment="1" applyProtection="1">
      <alignment horizontal="center" vertical="center"/>
      <protection locked="0"/>
    </xf>
    <xf numFmtId="4" fontId="18" fillId="0" borderId="4" xfId="0" applyNumberFormat="1" applyFont="1" applyFill="1" applyBorder="1" applyAlignment="1" applyProtection="1">
      <alignment horizontal="center" vertical="center"/>
      <protection locked="0"/>
    </xf>
    <xf numFmtId="4" fontId="18" fillId="0" borderId="10" xfId="0" applyNumberFormat="1" applyFont="1" applyFill="1" applyBorder="1" applyAlignment="1" applyProtection="1">
      <alignment horizontal="center" vertical="center"/>
      <protection locked="0"/>
    </xf>
    <xf numFmtId="4" fontId="18" fillId="0" borderId="12" xfId="0" applyNumberFormat="1" applyFont="1" applyFill="1" applyBorder="1" applyAlignment="1" applyProtection="1">
      <alignment horizontal="center" vertical="center"/>
      <protection locked="0"/>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0" fontId="18" fillId="0" borderId="12" xfId="0" applyFont="1" applyFill="1" applyBorder="1" applyAlignment="1" applyProtection="1">
      <alignment horizontal="left" vertical="top" wrapText="1"/>
      <protection locked="0"/>
    </xf>
    <xf numFmtId="0" fontId="2" fillId="2" borderId="7" xfId="0" applyFont="1" applyFill="1" applyBorder="1" applyAlignment="1">
      <alignment horizontal="left" vertical="top" wrapText="1"/>
    </xf>
    <xf numFmtId="0" fontId="30" fillId="4" borderId="13" xfId="0" applyFont="1" applyFill="1" applyBorder="1" applyAlignment="1">
      <alignment horizontal="left" vertical="center" wrapText="1"/>
    </xf>
    <xf numFmtId="0" fontId="30" fillId="4" borderId="14" xfId="0" applyFont="1" applyFill="1" applyBorder="1" applyAlignment="1">
      <alignment horizontal="left" vertical="center" wrapText="1"/>
    </xf>
    <xf numFmtId="0" fontId="30" fillId="4" borderId="13"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2" xfId="0" applyFont="1" applyFill="1" applyBorder="1" applyAlignment="1">
      <alignment horizontal="center" vertical="center"/>
    </xf>
    <xf numFmtId="4" fontId="3" fillId="8" borderId="7" xfId="0" applyNumberFormat="1" applyFont="1" applyFill="1" applyBorder="1" applyAlignment="1">
      <alignment horizontal="center"/>
    </xf>
    <xf numFmtId="4" fontId="3" fillId="8" borderId="9" xfId="0" applyNumberFormat="1" applyFont="1" applyFill="1" applyBorder="1" applyAlignment="1">
      <alignment horizontal="center"/>
    </xf>
    <xf numFmtId="4" fontId="12" fillId="0" borderId="2" xfId="0" applyNumberFormat="1" applyFont="1" applyBorder="1" applyAlignment="1" applyProtection="1">
      <alignment horizontal="center" vertical="center" wrapText="1"/>
      <protection locked="0"/>
    </xf>
    <xf numFmtId="4" fontId="12" fillId="0" borderId="3" xfId="0" applyNumberFormat="1" applyFont="1" applyBorder="1" applyAlignment="1" applyProtection="1">
      <alignment horizontal="center" vertical="center" wrapText="1"/>
      <protection locked="0"/>
    </xf>
    <xf numFmtId="4" fontId="12" fillId="0" borderId="4" xfId="0" applyNumberFormat="1" applyFont="1" applyBorder="1" applyAlignment="1" applyProtection="1">
      <alignment horizontal="center" vertical="center" wrapText="1"/>
      <protection locked="0"/>
    </xf>
    <xf numFmtId="4" fontId="12" fillId="0" borderId="10" xfId="0" applyNumberFormat="1" applyFont="1" applyBorder="1" applyAlignment="1" applyProtection="1">
      <alignment horizontal="center" vertical="center" wrapText="1"/>
      <protection locked="0"/>
    </xf>
    <xf numFmtId="4" fontId="12" fillId="0" borderId="11" xfId="0" applyNumberFormat="1" applyFont="1" applyBorder="1" applyAlignment="1" applyProtection="1">
      <alignment horizontal="center" vertical="center" wrapText="1"/>
      <protection locked="0"/>
    </xf>
    <xf numFmtId="4" fontId="12" fillId="0" borderId="12" xfId="0" applyNumberFormat="1" applyFont="1" applyBorder="1" applyAlignment="1" applyProtection="1">
      <alignment horizontal="center" vertical="center" wrapText="1"/>
      <protection locked="0"/>
    </xf>
    <xf numFmtId="0" fontId="53" fillId="4" borderId="11"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3" fillId="8"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2" borderId="3" xfId="0" applyFont="1" applyFill="1" applyBorder="1" applyAlignment="1">
      <alignment horizontal="left" vertical="top" wrapText="1"/>
    </xf>
    <xf numFmtId="0" fontId="30" fillId="4" borderId="13" xfId="0" applyFont="1" applyFill="1" applyBorder="1" applyAlignment="1">
      <alignment horizontal="left" vertical="top" wrapText="1"/>
    </xf>
    <xf numFmtId="0" fontId="30" fillId="4" borderId="14" xfId="0" applyFont="1" applyFill="1" applyBorder="1" applyAlignment="1">
      <alignment horizontal="left" vertical="top" wrapText="1"/>
    </xf>
    <xf numFmtId="0" fontId="30" fillId="8" borderId="47" xfId="0" applyFont="1" applyFill="1" applyBorder="1" applyAlignment="1">
      <alignment horizontal="left" vertical="top" wrapText="1"/>
    </xf>
    <xf numFmtId="0" fontId="30" fillId="8" borderId="6"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8" borderId="14" xfId="0" applyFont="1" applyFill="1" applyBorder="1" applyAlignment="1">
      <alignment horizontal="center" vertical="center" wrapText="1"/>
    </xf>
    <xf numFmtId="1" fontId="30" fillId="4" borderId="13" xfId="0" applyNumberFormat="1" applyFont="1" applyFill="1" applyBorder="1" applyAlignment="1">
      <alignment horizontal="center" vertical="center"/>
    </xf>
    <xf numFmtId="1" fontId="30" fillId="4" borderId="14" xfId="0" applyNumberFormat="1" applyFont="1" applyFill="1" applyBorder="1" applyAlignment="1">
      <alignment horizontal="center" vertical="center"/>
    </xf>
    <xf numFmtId="1" fontId="30" fillId="4" borderId="4" xfId="0" applyNumberFormat="1" applyFont="1" applyFill="1" applyBorder="1" applyAlignment="1">
      <alignment horizontal="center" vertical="center"/>
    </xf>
    <xf numFmtId="1" fontId="30" fillId="4" borderId="12" xfId="0" applyNumberFormat="1" applyFont="1" applyFill="1" applyBorder="1" applyAlignment="1">
      <alignment horizontal="center" vertical="center"/>
    </xf>
    <xf numFmtId="1" fontId="32" fillId="4" borderId="8" xfId="0" applyNumberFormat="1" applyFont="1" applyFill="1" applyBorder="1" applyAlignment="1">
      <alignment horizontal="center" vertical="center"/>
    </xf>
    <xf numFmtId="1" fontId="32" fillId="4" borderId="9" xfId="0" applyNumberFormat="1" applyFont="1" applyFill="1" applyBorder="1" applyAlignment="1">
      <alignment horizontal="center" vertical="center"/>
    </xf>
    <xf numFmtId="1" fontId="18" fillId="0" borderId="2" xfId="0" applyNumberFormat="1" applyFont="1" applyFill="1" applyBorder="1" applyAlignment="1" applyProtection="1">
      <alignment horizontal="center" vertical="center"/>
      <protection locked="0"/>
    </xf>
    <xf numFmtId="1" fontId="18" fillId="0" borderId="4" xfId="0" applyNumberFormat="1" applyFont="1" applyFill="1" applyBorder="1" applyAlignment="1" applyProtection="1">
      <alignment horizontal="center" vertical="center"/>
      <protection locked="0"/>
    </xf>
    <xf numFmtId="1" fontId="18" fillId="0" borderId="10" xfId="0" applyNumberFormat="1" applyFont="1" applyFill="1" applyBorder="1" applyAlignment="1" applyProtection="1">
      <alignment horizontal="center" vertical="center"/>
      <protection locked="0"/>
    </xf>
    <xf numFmtId="1" fontId="18" fillId="0" borderId="12" xfId="0" applyNumberFormat="1" applyFont="1" applyFill="1" applyBorder="1" applyAlignment="1" applyProtection="1">
      <alignment horizontal="center" vertical="center"/>
      <protection locked="0"/>
    </xf>
    <xf numFmtId="4" fontId="3" fillId="8" borderId="0" xfId="0" applyNumberFormat="1" applyFont="1" applyFill="1" applyBorder="1" applyAlignment="1">
      <alignment horizontal="center"/>
    </xf>
    <xf numFmtId="0" fontId="3" fillId="8" borderId="6" xfId="0" applyFont="1" applyFill="1" applyBorder="1" applyAlignment="1">
      <alignment horizontal="center"/>
    </xf>
    <xf numFmtId="0" fontId="12" fillId="0" borderId="0" xfId="0" applyFont="1" applyFill="1" applyBorder="1" applyAlignment="1">
      <alignment horizontal="left" vertical="top" wrapText="1"/>
    </xf>
    <xf numFmtId="0" fontId="12" fillId="0" borderId="6" xfId="0" applyFont="1" applyFill="1" applyBorder="1" applyAlignment="1">
      <alignment horizontal="left" vertical="top" wrapText="1"/>
    </xf>
    <xf numFmtId="0" fontId="3" fillId="3" borderId="8" xfId="0" applyFont="1" applyFill="1" applyBorder="1" applyAlignment="1">
      <alignment horizontal="left" vertical="top"/>
    </xf>
    <xf numFmtId="0" fontId="16" fillId="2" borderId="3" xfId="0" applyFont="1" applyFill="1" applyBorder="1" applyAlignment="1">
      <alignment horizontal="left" vertical="top" wrapText="1"/>
    </xf>
    <xf numFmtId="0" fontId="16" fillId="2" borderId="0" xfId="0" applyFont="1" applyFill="1" applyBorder="1" applyAlignment="1">
      <alignment horizontal="left" vertical="top"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53" fillId="4" borderId="3" xfId="0" applyFont="1" applyFill="1" applyBorder="1" applyAlignment="1">
      <alignment horizontal="left" vertical="top" wrapText="1"/>
    </xf>
    <xf numFmtId="0" fontId="53" fillId="4" borderId="4" xfId="0" applyFont="1" applyFill="1" applyBorder="1" applyAlignment="1">
      <alignment horizontal="left" vertical="top" wrapText="1"/>
    </xf>
    <xf numFmtId="0" fontId="73" fillId="4" borderId="0" xfId="0" applyFont="1" applyFill="1" applyBorder="1" applyAlignment="1">
      <alignment horizontal="left" vertical="top"/>
    </xf>
    <xf numFmtId="0" fontId="73" fillId="4" borderId="6" xfId="0" applyFont="1" applyFill="1" applyBorder="1" applyAlignment="1">
      <alignment horizontal="left" vertical="top"/>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53" fillId="0" borderId="2" xfId="0" applyFont="1" applyFill="1" applyBorder="1" applyAlignment="1" applyProtection="1">
      <alignment horizontal="left" vertical="top" wrapText="1"/>
      <protection locked="0"/>
    </xf>
    <xf numFmtId="0" fontId="53" fillId="0" borderId="3" xfId="0" applyFont="1" applyFill="1" applyBorder="1" applyAlignment="1" applyProtection="1">
      <alignment horizontal="left" vertical="top" wrapText="1"/>
      <protection locked="0"/>
    </xf>
    <xf numFmtId="0" fontId="53" fillId="0" borderId="4" xfId="0" applyFont="1" applyFill="1" applyBorder="1" applyAlignment="1" applyProtection="1">
      <alignment horizontal="left" vertical="top" wrapText="1"/>
      <protection locked="0"/>
    </xf>
    <xf numFmtId="0" fontId="53" fillId="0" borderId="10" xfId="0" applyFont="1" applyFill="1" applyBorder="1" applyAlignment="1" applyProtection="1">
      <alignment horizontal="left" vertical="top" wrapText="1"/>
      <protection locked="0"/>
    </xf>
    <xf numFmtId="0" fontId="53" fillId="0" borderId="11" xfId="0" applyFont="1" applyFill="1" applyBorder="1" applyAlignment="1" applyProtection="1">
      <alignment horizontal="left" vertical="top" wrapText="1"/>
      <protection locked="0"/>
    </xf>
    <xf numFmtId="0" fontId="53" fillId="0" borderId="12" xfId="0" applyFont="1" applyFill="1" applyBorder="1" applyAlignment="1" applyProtection="1">
      <alignment horizontal="left" vertical="top" wrapText="1"/>
      <protection locked="0"/>
    </xf>
    <xf numFmtId="0" fontId="33" fillId="4" borderId="0" xfId="0" applyFont="1" applyFill="1" applyBorder="1" applyAlignment="1">
      <alignment horizontal="left" vertical="top"/>
    </xf>
    <xf numFmtId="0" fontId="33" fillId="4" borderId="6" xfId="0" applyFont="1" applyFill="1" applyBorder="1" applyAlignment="1">
      <alignment horizontal="left" vertical="top"/>
    </xf>
    <xf numFmtId="0" fontId="16" fillId="2" borderId="11"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4" fontId="16" fillId="0" borderId="5" xfId="0" applyNumberFormat="1" applyFont="1" applyBorder="1" applyAlignment="1" applyProtection="1">
      <alignment horizontal="left" vertical="top" wrapText="1"/>
      <protection locked="0"/>
    </xf>
    <xf numFmtId="4" fontId="16" fillId="0" borderId="0" xfId="0" applyNumberFormat="1" applyFont="1" applyBorder="1" applyAlignment="1" applyProtection="1">
      <alignment horizontal="left" vertical="top" wrapText="1"/>
      <protection locked="0"/>
    </xf>
    <xf numFmtId="4" fontId="16" fillId="0" borderId="6" xfId="0" applyNumberFormat="1" applyFont="1" applyBorder="1" applyAlignment="1" applyProtection="1">
      <alignment horizontal="left" vertical="top" wrapText="1"/>
      <protection locked="0"/>
    </xf>
    <xf numFmtId="4" fontId="16" fillId="0" borderId="10" xfId="0" applyNumberFormat="1" applyFont="1" applyBorder="1" applyAlignment="1" applyProtection="1">
      <alignment horizontal="left" vertical="top" wrapText="1"/>
      <protection locked="0"/>
    </xf>
    <xf numFmtId="4" fontId="16" fillId="0" borderId="11" xfId="0" applyNumberFormat="1" applyFont="1" applyBorder="1" applyAlignment="1" applyProtection="1">
      <alignment horizontal="left" vertical="top" wrapText="1"/>
      <protection locked="0"/>
    </xf>
    <xf numFmtId="4" fontId="16" fillId="0" borderId="12" xfId="0" applyNumberFormat="1" applyFont="1" applyBorder="1" applyAlignment="1" applyProtection="1">
      <alignment horizontal="left" vertical="top" wrapText="1"/>
      <protection locked="0"/>
    </xf>
    <xf numFmtId="0" fontId="12" fillId="4" borderId="0" xfId="0" applyFont="1" applyFill="1" applyBorder="1" applyAlignment="1" applyProtection="1">
      <alignment horizontal="left" vertical="top" wrapText="1"/>
      <protection locked="0"/>
    </xf>
    <xf numFmtId="0" fontId="16" fillId="2" borderId="0" xfId="0" applyFont="1" applyFill="1" applyAlignment="1">
      <alignment horizontal="left" vertical="top"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xf>
    <xf numFmtId="0" fontId="8" fillId="3" borderId="4" xfId="0" applyFont="1" applyFill="1" applyBorder="1" applyAlignment="1">
      <alignment horizontal="left" vertical="top"/>
    </xf>
    <xf numFmtId="0" fontId="47" fillId="4" borderId="7" xfId="0" applyFont="1" applyFill="1" applyBorder="1" applyAlignment="1">
      <alignment horizontal="left" vertical="center"/>
    </xf>
    <xf numFmtId="0" fontId="47" fillId="4" borderId="9" xfId="0" applyFont="1" applyFill="1" applyBorder="1" applyAlignment="1">
      <alignment horizontal="left" vertical="center"/>
    </xf>
    <xf numFmtId="0" fontId="47" fillId="8" borderId="7" xfId="0" applyFont="1" applyFill="1" applyBorder="1" applyAlignment="1">
      <alignment horizontal="left" vertical="center"/>
    </xf>
    <xf numFmtId="0" fontId="47" fillId="8" borderId="9" xfId="0" applyFont="1" applyFill="1" applyBorder="1" applyAlignment="1">
      <alignment horizontal="left" vertical="center"/>
    </xf>
    <xf numFmtId="0" fontId="47" fillId="4" borderId="7" xfId="0" applyFont="1" applyFill="1" applyBorder="1" applyAlignment="1">
      <alignment horizontal="left" vertical="center" wrapText="1"/>
    </xf>
    <xf numFmtId="0" fontId="47" fillId="4" borderId="9" xfId="0" applyFont="1" applyFill="1" applyBorder="1" applyAlignment="1">
      <alignment horizontal="left" vertical="center" wrapText="1"/>
    </xf>
    <xf numFmtId="49" fontId="2" fillId="2" borderId="2" xfId="0" applyNumberFormat="1" applyFont="1" applyFill="1" applyBorder="1" applyAlignment="1">
      <alignment horizontal="left" vertical="top" wrapText="1"/>
    </xf>
    <xf numFmtId="49" fontId="2" fillId="2" borderId="3" xfId="0" applyNumberFormat="1" applyFont="1" applyFill="1" applyBorder="1" applyAlignment="1">
      <alignment horizontal="left" vertical="top" wrapText="1"/>
    </xf>
    <xf numFmtId="49" fontId="2" fillId="2" borderId="4" xfId="0" applyNumberFormat="1" applyFont="1" applyFill="1" applyBorder="1" applyAlignment="1">
      <alignment horizontal="left" vertical="top" wrapText="1"/>
    </xf>
    <xf numFmtId="49" fontId="2" fillId="2" borderId="0" xfId="0" applyNumberFormat="1" applyFont="1" applyFill="1" applyBorder="1" applyAlignment="1">
      <alignment horizontal="left" vertical="top" wrapText="1"/>
    </xf>
    <xf numFmtId="49" fontId="2" fillId="4" borderId="0" xfId="0" applyNumberFormat="1" applyFont="1" applyFill="1" applyBorder="1" applyAlignment="1">
      <alignment horizontal="left" vertical="top" wrapText="1"/>
    </xf>
    <xf numFmtId="49" fontId="2" fillId="4" borderId="6" xfId="0" applyNumberFormat="1" applyFont="1" applyFill="1" applyBorder="1" applyAlignment="1">
      <alignment horizontal="left" vertical="top" wrapText="1"/>
    </xf>
    <xf numFmtId="0" fontId="50" fillId="0" borderId="2" xfId="0" applyNumberFormat="1" applyFont="1" applyFill="1" applyBorder="1" applyAlignment="1" applyProtection="1">
      <alignment horizontal="left" vertical="top" wrapText="1"/>
      <protection locked="0"/>
    </xf>
    <xf numFmtId="0" fontId="50" fillId="0" borderId="3" xfId="0" applyNumberFormat="1" applyFont="1" applyFill="1" applyBorder="1" applyAlignment="1" applyProtection="1">
      <alignment horizontal="left" vertical="top" wrapText="1"/>
      <protection locked="0"/>
    </xf>
    <xf numFmtId="0" fontId="50" fillId="0" borderId="4" xfId="0" applyNumberFormat="1" applyFont="1" applyFill="1" applyBorder="1" applyAlignment="1" applyProtection="1">
      <alignment horizontal="left" vertical="top" wrapText="1"/>
      <protection locked="0"/>
    </xf>
    <xf numFmtId="0" fontId="50" fillId="0" borderId="5" xfId="0" applyNumberFormat="1" applyFont="1" applyFill="1" applyBorder="1" applyAlignment="1" applyProtection="1">
      <alignment horizontal="left" vertical="top" wrapText="1"/>
      <protection locked="0"/>
    </xf>
    <xf numFmtId="0" fontId="50" fillId="0" borderId="0" xfId="0" applyNumberFormat="1" applyFont="1" applyFill="1" applyBorder="1" applyAlignment="1" applyProtection="1">
      <alignment horizontal="left" vertical="top" wrapText="1"/>
      <protection locked="0"/>
    </xf>
    <xf numFmtId="0" fontId="50" fillId="0" borderId="6" xfId="0" applyNumberFormat="1" applyFont="1" applyFill="1" applyBorder="1" applyAlignment="1" applyProtection="1">
      <alignment horizontal="left" vertical="top" wrapText="1"/>
      <protection locked="0"/>
    </xf>
    <xf numFmtId="0" fontId="50" fillId="0" borderId="10" xfId="0" applyNumberFormat="1" applyFont="1" applyFill="1" applyBorder="1" applyAlignment="1" applyProtection="1">
      <alignment horizontal="left" vertical="top" wrapText="1"/>
      <protection locked="0"/>
    </xf>
    <xf numFmtId="0" fontId="50" fillId="0" borderId="11" xfId="0" applyNumberFormat="1" applyFont="1" applyFill="1" applyBorder="1" applyAlignment="1" applyProtection="1">
      <alignment horizontal="left" vertical="top" wrapText="1"/>
      <protection locked="0"/>
    </xf>
    <xf numFmtId="0" fontId="50" fillId="0" borderId="12" xfId="0" applyNumberFormat="1" applyFont="1" applyFill="1" applyBorder="1" applyAlignment="1" applyProtection="1">
      <alignment horizontal="left" vertical="top" wrapText="1"/>
      <protection locked="0"/>
    </xf>
    <xf numFmtId="0" fontId="45" fillId="8" borderId="7" xfId="0" applyFont="1" applyFill="1" applyBorder="1" applyAlignment="1">
      <alignment horizontal="left" vertical="center"/>
    </xf>
    <xf numFmtId="0" fontId="45" fillId="8" borderId="9" xfId="0" applyFont="1" applyFill="1" applyBorder="1" applyAlignment="1">
      <alignment horizontal="left" vertical="center"/>
    </xf>
    <xf numFmtId="0" fontId="37" fillId="0" borderId="7" xfId="0" applyFont="1" applyFill="1" applyBorder="1" applyAlignment="1" applyProtection="1">
      <alignment horizontal="center" vertical="center"/>
      <protection locked="0"/>
    </xf>
    <xf numFmtId="0" fontId="37" fillId="0" borderId="9" xfId="0" applyFont="1" applyFill="1" applyBorder="1" applyAlignment="1" applyProtection="1">
      <alignment horizontal="center" vertical="center"/>
      <protection locked="0"/>
    </xf>
    <xf numFmtId="0" fontId="47" fillId="8" borderId="5" xfId="0" applyFont="1" applyFill="1" applyBorder="1" applyAlignment="1">
      <alignment horizontal="left" vertical="center"/>
    </xf>
    <xf numFmtId="0" fontId="47" fillId="8" borderId="6" xfId="0" applyFont="1" applyFill="1" applyBorder="1" applyAlignment="1">
      <alignment horizontal="left" vertical="center"/>
    </xf>
    <xf numFmtId="0" fontId="3" fillId="8" borderId="8" xfId="0" applyFont="1" applyFill="1" applyBorder="1" applyAlignment="1">
      <alignment horizontal="center"/>
    </xf>
    <xf numFmtId="0" fontId="3" fillId="8" borderId="9" xfId="0" applyFont="1" applyFill="1" applyBorder="1" applyAlignment="1">
      <alignment horizontal="center"/>
    </xf>
    <xf numFmtId="0" fontId="47" fillId="4" borderId="10" xfId="0" applyFont="1" applyFill="1" applyBorder="1" applyAlignment="1">
      <alignment horizontal="left" vertical="center"/>
    </xf>
    <xf numFmtId="0" fontId="47" fillId="4" borderId="12" xfId="0" applyFont="1" applyFill="1" applyBorder="1" applyAlignment="1">
      <alignment horizontal="left" vertical="center"/>
    </xf>
    <xf numFmtId="0" fontId="47" fillId="4" borderId="2" xfId="0" applyFont="1" applyFill="1" applyBorder="1" applyAlignment="1">
      <alignment horizontal="left" vertical="center"/>
    </xf>
    <xf numFmtId="0" fontId="47" fillId="4" borderId="3" xfId="0" applyFont="1" applyFill="1" applyBorder="1" applyAlignment="1">
      <alignment horizontal="left" vertical="center"/>
    </xf>
    <xf numFmtId="0" fontId="37" fillId="4" borderId="3" xfId="0" applyFont="1" applyFill="1" applyBorder="1" applyAlignment="1">
      <alignment horizontal="center" vertical="center"/>
    </xf>
    <xf numFmtId="0" fontId="37" fillId="4" borderId="4" xfId="0" applyFont="1" applyFill="1" applyBorder="1" applyAlignment="1">
      <alignment horizontal="center" vertical="center"/>
    </xf>
    <xf numFmtId="0" fontId="47" fillId="4" borderId="11" xfId="0" applyFont="1" applyFill="1" applyBorder="1" applyAlignment="1">
      <alignment horizontal="left" vertical="center"/>
    </xf>
    <xf numFmtId="0" fontId="16" fillId="2" borderId="10" xfId="1" applyFont="1" applyFill="1" applyBorder="1" applyAlignment="1">
      <alignment horizontal="left" vertical="top" wrapText="1"/>
    </xf>
    <xf numFmtId="0" fontId="16" fillId="2" borderId="12" xfId="1" applyFont="1" applyFill="1" applyBorder="1" applyAlignment="1">
      <alignment horizontal="left" vertical="top" wrapText="1"/>
    </xf>
    <xf numFmtId="0" fontId="37" fillId="4" borderId="11" xfId="0" applyFont="1" applyFill="1" applyBorder="1" applyAlignment="1">
      <alignment horizontal="center" vertical="center"/>
    </xf>
    <xf numFmtId="0" fontId="37" fillId="4" borderId="12" xfId="0" applyFont="1" applyFill="1" applyBorder="1" applyAlignment="1">
      <alignment horizontal="center" vertical="center"/>
    </xf>
    <xf numFmtId="0" fontId="74" fillId="4" borderId="0" xfId="0" applyFont="1" applyFill="1" applyBorder="1" applyAlignment="1">
      <alignment horizontal="left" vertical="top" wrapText="1"/>
    </xf>
    <xf numFmtId="0" fontId="74" fillId="4" borderId="6" xfId="0" applyFont="1" applyFill="1" applyBorder="1" applyAlignment="1">
      <alignment horizontal="left" vertical="top" wrapText="1"/>
    </xf>
    <xf numFmtId="0" fontId="37" fillId="0" borderId="2"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37" fillId="0" borderId="10" xfId="0" applyFont="1" applyBorder="1" applyAlignment="1" applyProtection="1">
      <alignment horizontal="left" vertical="top" wrapText="1"/>
      <protection locked="0"/>
    </xf>
    <xf numFmtId="0" fontId="37" fillId="0" borderId="11" xfId="0" applyFont="1" applyBorder="1" applyAlignment="1" applyProtection="1">
      <alignment horizontal="left" vertical="top" wrapText="1"/>
      <protection locked="0"/>
    </xf>
    <xf numFmtId="0" fontId="37" fillId="0" borderId="12" xfId="0" applyFont="1" applyBorder="1" applyAlignment="1" applyProtection="1">
      <alignment horizontal="left" vertical="top" wrapText="1"/>
      <protection locked="0"/>
    </xf>
    <xf numFmtId="0" fontId="37" fillId="0" borderId="11" xfId="0" applyFont="1" applyFill="1" applyBorder="1" applyAlignment="1" applyProtection="1">
      <alignment horizontal="center" vertical="center"/>
      <protection locked="0"/>
    </xf>
    <xf numFmtId="0" fontId="37" fillId="0" borderId="12" xfId="0" applyFont="1" applyFill="1" applyBorder="1" applyAlignment="1" applyProtection="1">
      <alignment horizontal="center" vertical="center"/>
      <protection locked="0"/>
    </xf>
    <xf numFmtId="4" fontId="2" fillId="8" borderId="11" xfId="0" applyNumberFormat="1" applyFont="1" applyFill="1" applyBorder="1" applyAlignment="1">
      <alignment horizontal="center" vertical="center"/>
    </xf>
    <xf numFmtId="4" fontId="2" fillId="8" borderId="12" xfId="0" applyNumberFormat="1" applyFont="1" applyFill="1" applyBorder="1" applyAlignment="1">
      <alignment horizontal="center" vertical="center"/>
    </xf>
    <xf numFmtId="0" fontId="46" fillId="2" borderId="11" xfId="0" applyFont="1" applyFill="1" applyBorder="1" applyAlignment="1">
      <alignment horizontal="left"/>
    </xf>
    <xf numFmtId="0" fontId="30" fillId="4" borderId="0" xfId="0" applyFont="1" applyFill="1" applyBorder="1" applyAlignment="1">
      <alignment horizontal="left" vertical="top" wrapText="1"/>
    </xf>
    <xf numFmtId="0" fontId="30" fillId="4" borderId="0" xfId="0" applyFont="1" applyFill="1" applyBorder="1" applyAlignment="1">
      <alignment horizontal="left" vertical="center"/>
    </xf>
    <xf numFmtId="0" fontId="30" fillId="4" borderId="6" xfId="0" applyFont="1" applyFill="1" applyBorder="1" applyAlignment="1">
      <alignment horizontal="left" vertical="center"/>
    </xf>
    <xf numFmtId="0" fontId="30" fillId="4" borderId="10" xfId="0" applyFont="1" applyFill="1" applyBorder="1" applyAlignment="1">
      <alignment horizontal="left" vertical="center"/>
    </xf>
    <xf numFmtId="0" fontId="30" fillId="4" borderId="11" xfId="0" applyFont="1" applyFill="1" applyBorder="1" applyAlignment="1">
      <alignment horizontal="left" vertical="center"/>
    </xf>
    <xf numFmtId="49" fontId="46" fillId="2" borderId="0" xfId="0" applyNumberFormat="1" applyFont="1" applyFill="1" applyBorder="1" applyAlignment="1">
      <alignment horizontal="left" wrapText="1"/>
    </xf>
    <xf numFmtId="0" fontId="46" fillId="2" borderId="0" xfId="0" applyFont="1" applyFill="1" applyBorder="1" applyAlignment="1">
      <alignment horizontal="left"/>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61" fillId="0" borderId="0" xfId="0" applyFont="1" applyBorder="1" applyAlignment="1">
      <alignment horizontal="left" vertical="center" wrapText="1"/>
    </xf>
    <xf numFmtId="0" fontId="61" fillId="0" borderId="6" xfId="0" applyFont="1" applyBorder="1" applyAlignment="1">
      <alignment horizontal="left" vertical="center" wrapText="1"/>
    </xf>
    <xf numFmtId="0" fontId="47" fillId="4" borderId="5" xfId="0" applyFont="1" applyFill="1" applyBorder="1" applyAlignment="1">
      <alignment horizontal="left" vertical="top" wrapText="1"/>
    </xf>
    <xf numFmtId="0" fontId="47" fillId="4" borderId="0" xfId="0" applyFont="1" applyFill="1" applyBorder="1" applyAlignment="1">
      <alignment horizontal="left" vertical="top" wrapText="1"/>
    </xf>
    <xf numFmtId="0" fontId="47" fillId="4" borderId="6" xfId="0" applyFont="1" applyFill="1" applyBorder="1" applyAlignment="1">
      <alignment horizontal="left" vertical="top" wrapText="1"/>
    </xf>
    <xf numFmtId="49" fontId="46" fillId="2" borderId="0" xfId="0" applyNumberFormat="1" applyFont="1" applyFill="1" applyBorder="1" applyAlignment="1">
      <alignment horizontal="left" vertical="top" wrapText="1"/>
    </xf>
    <xf numFmtId="0" fontId="30" fillId="4" borderId="5" xfId="0" applyFont="1" applyFill="1" applyBorder="1" applyAlignment="1">
      <alignment horizontal="left" vertical="center"/>
    </xf>
    <xf numFmtId="0" fontId="42" fillId="0" borderId="7" xfId="0" applyFont="1" applyFill="1" applyBorder="1" applyAlignment="1" applyProtection="1">
      <alignment horizontal="left" vertical="top" wrapText="1"/>
      <protection locked="0"/>
    </xf>
    <xf numFmtId="0" fontId="42" fillId="0" borderId="9" xfId="0" applyFont="1" applyFill="1" applyBorder="1" applyAlignment="1" applyProtection="1">
      <alignment horizontal="left" vertical="top" wrapText="1"/>
      <protection locked="0"/>
    </xf>
    <xf numFmtId="49" fontId="2" fillId="2" borderId="10" xfId="0" applyNumberFormat="1"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49" fontId="2" fillId="2" borderId="12" xfId="0" applyNumberFormat="1" applyFont="1" applyFill="1" applyBorder="1" applyAlignment="1">
      <alignment horizontal="left" vertical="top" wrapText="1"/>
    </xf>
    <xf numFmtId="4" fontId="37" fillId="0" borderId="7" xfId="0" applyNumberFormat="1" applyFont="1" applyFill="1" applyBorder="1" applyAlignment="1" applyProtection="1">
      <alignment horizontal="center" vertical="center"/>
      <protection locked="0"/>
    </xf>
    <xf numFmtId="4" fontId="37" fillId="0" borderId="9" xfId="0" applyNumberFormat="1" applyFont="1" applyFill="1" applyBorder="1" applyAlignment="1" applyProtection="1">
      <alignment horizontal="center" vertical="center"/>
      <protection locked="0"/>
    </xf>
    <xf numFmtId="4" fontId="2" fillId="8" borderId="7" xfId="0" applyNumberFormat="1" applyFont="1" applyFill="1" applyBorder="1" applyAlignment="1">
      <alignment horizontal="center" vertical="center"/>
    </xf>
    <xf numFmtId="4" fontId="2" fillId="8" borderId="9" xfId="0" applyNumberFormat="1" applyFont="1" applyFill="1" applyBorder="1" applyAlignment="1">
      <alignment horizontal="center" vertical="center"/>
    </xf>
    <xf numFmtId="0" fontId="46" fillId="4" borderId="8" xfId="0" applyFont="1" applyFill="1" applyBorder="1" applyAlignment="1">
      <alignment horizontal="left" vertical="top" wrapText="1"/>
    </xf>
    <xf numFmtId="0" fontId="46" fillId="4" borderId="9" xfId="0" applyFont="1" applyFill="1" applyBorder="1" applyAlignment="1">
      <alignment horizontal="left" vertical="top" wrapText="1"/>
    </xf>
    <xf numFmtId="0" fontId="37" fillId="0" borderId="2" xfId="0" applyFont="1" applyFill="1" applyBorder="1" applyAlignment="1" applyProtection="1">
      <alignment horizontal="left" vertical="top" wrapText="1"/>
      <protection locked="0"/>
    </xf>
    <xf numFmtId="0" fontId="37" fillId="0" borderId="3" xfId="0" applyFont="1" applyFill="1" applyBorder="1" applyAlignment="1" applyProtection="1">
      <alignment horizontal="left" vertical="top" wrapText="1"/>
      <protection locked="0"/>
    </xf>
    <xf numFmtId="0" fontId="37" fillId="0" borderId="4" xfId="0" applyFont="1" applyFill="1" applyBorder="1" applyAlignment="1" applyProtection="1">
      <alignment horizontal="left" vertical="top" wrapText="1"/>
      <protection locked="0"/>
    </xf>
    <xf numFmtId="0" fontId="37" fillId="0" borderId="10" xfId="0" applyFont="1" applyFill="1" applyBorder="1" applyAlignment="1" applyProtection="1">
      <alignment horizontal="left" vertical="top" wrapText="1"/>
      <protection locked="0"/>
    </xf>
    <xf numFmtId="0" fontId="37" fillId="0" borderId="11" xfId="0" applyFont="1" applyFill="1" applyBorder="1" applyAlignment="1" applyProtection="1">
      <alignment horizontal="left" vertical="top" wrapText="1"/>
      <protection locked="0"/>
    </xf>
    <xf numFmtId="0" fontId="37" fillId="0" borderId="12" xfId="0" applyFont="1" applyFill="1" applyBorder="1" applyAlignment="1" applyProtection="1">
      <alignment horizontal="left" vertical="top" wrapText="1"/>
      <protection locked="0"/>
    </xf>
    <xf numFmtId="0" fontId="49" fillId="4" borderId="5" xfId="0" applyFont="1" applyFill="1" applyBorder="1" applyAlignment="1" applyProtection="1">
      <alignment horizontal="left" vertical="top" wrapText="1"/>
      <protection locked="0"/>
    </xf>
    <xf numFmtId="0" fontId="49" fillId="4" borderId="0" xfId="0" applyFont="1" applyFill="1" applyBorder="1" applyAlignment="1" applyProtection="1">
      <alignment horizontal="left" vertical="top" wrapText="1"/>
      <protection locked="0"/>
    </xf>
    <xf numFmtId="0" fontId="49" fillId="4" borderId="6" xfId="0" applyFont="1" applyFill="1" applyBorder="1" applyAlignment="1" applyProtection="1">
      <alignment horizontal="left" vertical="top" wrapText="1"/>
      <protection locked="0"/>
    </xf>
    <xf numFmtId="4" fontId="37" fillId="0" borderId="2" xfId="0" applyNumberFormat="1" applyFont="1" applyFill="1" applyBorder="1" applyAlignment="1" applyProtection="1">
      <alignment horizontal="left" vertical="top" wrapText="1"/>
      <protection locked="0"/>
    </xf>
    <xf numFmtId="4" fontId="37" fillId="0" borderId="3" xfId="0" applyNumberFormat="1" applyFont="1" applyFill="1" applyBorder="1" applyAlignment="1" applyProtection="1">
      <alignment horizontal="left" vertical="top" wrapText="1"/>
      <protection locked="0"/>
    </xf>
    <xf numFmtId="4" fontId="37" fillId="0" borderId="4" xfId="0" applyNumberFormat="1" applyFont="1" applyFill="1" applyBorder="1" applyAlignment="1" applyProtection="1">
      <alignment horizontal="left" vertical="top" wrapText="1"/>
      <protection locked="0"/>
    </xf>
    <xf numFmtId="4" fontId="37" fillId="0" borderId="10" xfId="0" applyNumberFormat="1" applyFont="1" applyFill="1" applyBorder="1" applyAlignment="1" applyProtection="1">
      <alignment horizontal="left" vertical="top" wrapText="1"/>
      <protection locked="0"/>
    </xf>
    <xf numFmtId="4" fontId="37" fillId="0" borderId="11" xfId="0" applyNumberFormat="1" applyFont="1" applyFill="1" applyBorder="1" applyAlignment="1" applyProtection="1">
      <alignment horizontal="left" vertical="top" wrapText="1"/>
      <protection locked="0"/>
    </xf>
    <xf numFmtId="4" fontId="37" fillId="0" borderId="12" xfId="0" applyNumberFormat="1" applyFont="1" applyFill="1" applyBorder="1" applyAlignment="1" applyProtection="1">
      <alignment horizontal="left" vertical="top" wrapText="1"/>
      <protection locked="0"/>
    </xf>
    <xf numFmtId="49" fontId="16" fillId="4" borderId="5" xfId="0" applyNumberFormat="1" applyFont="1" applyFill="1" applyBorder="1" applyAlignment="1" applyProtection="1">
      <alignment horizontal="center" vertical="center" wrapText="1"/>
      <protection locked="0"/>
    </xf>
    <xf numFmtId="49" fontId="16" fillId="4" borderId="6" xfId="0" applyNumberFormat="1" applyFont="1" applyFill="1" applyBorder="1" applyAlignment="1" applyProtection="1">
      <alignment horizontal="center" vertical="center" wrapText="1"/>
      <protection locked="0"/>
    </xf>
    <xf numFmtId="49" fontId="16" fillId="4" borderId="10" xfId="0" applyNumberFormat="1" applyFont="1" applyFill="1" applyBorder="1" applyAlignment="1" applyProtection="1">
      <alignment horizontal="center" vertical="center" wrapText="1"/>
      <protection locked="0"/>
    </xf>
    <xf numFmtId="49" fontId="16" fillId="4" borderId="12" xfId="0" applyNumberFormat="1" applyFont="1" applyFill="1" applyBorder="1" applyAlignment="1" applyProtection="1">
      <alignment horizontal="center" vertical="center" wrapText="1"/>
      <protection locked="0"/>
    </xf>
    <xf numFmtId="4" fontId="37" fillId="0" borderId="0" xfId="0" applyNumberFormat="1" applyFont="1" applyFill="1" applyBorder="1" applyAlignment="1" applyProtection="1">
      <alignment horizontal="center" vertical="center" wrapText="1"/>
      <protection locked="0"/>
    </xf>
    <xf numFmtId="4" fontId="37" fillId="0" borderId="11" xfId="0" applyNumberFormat="1" applyFont="1" applyFill="1" applyBorder="1" applyAlignment="1" applyProtection="1">
      <alignment horizontal="center" vertical="center" wrapText="1"/>
      <protection locked="0"/>
    </xf>
    <xf numFmtId="4" fontId="37" fillId="0" borderId="47" xfId="0" applyNumberFormat="1" applyFont="1" applyFill="1" applyBorder="1" applyAlignment="1" applyProtection="1">
      <alignment horizontal="center" vertical="center" wrapText="1"/>
      <protection locked="0"/>
    </xf>
    <xf numFmtId="4" fontId="37" fillId="0" borderId="14" xfId="0" applyNumberFormat="1" applyFont="1" applyFill="1" applyBorder="1" applyAlignment="1" applyProtection="1">
      <alignment horizontal="center" vertical="center" wrapText="1"/>
      <protection locked="0"/>
    </xf>
    <xf numFmtId="49" fontId="16" fillId="4" borderId="5" xfId="0" applyNumberFormat="1" applyFont="1" applyFill="1" applyBorder="1" applyAlignment="1" applyProtection="1">
      <alignment horizontal="left" vertical="top" wrapText="1"/>
      <protection locked="0"/>
    </xf>
    <xf numFmtId="49" fontId="16" fillId="4" borderId="6" xfId="0" applyNumberFormat="1" applyFont="1" applyFill="1" applyBorder="1" applyAlignment="1" applyProtection="1">
      <alignment horizontal="left" vertical="top" wrapText="1"/>
      <protection locked="0"/>
    </xf>
    <xf numFmtId="49" fontId="16" fillId="4" borderId="10" xfId="0" applyNumberFormat="1" applyFont="1" applyFill="1" applyBorder="1" applyAlignment="1" applyProtection="1">
      <alignment horizontal="left" vertical="top" wrapText="1"/>
      <protection locked="0"/>
    </xf>
    <xf numFmtId="49" fontId="16" fillId="4" borderId="12" xfId="0" applyNumberFormat="1" applyFont="1" applyFill="1" applyBorder="1" applyAlignment="1" applyProtection="1">
      <alignment horizontal="left" vertical="top" wrapText="1"/>
      <protection locked="0"/>
    </xf>
    <xf numFmtId="0" fontId="2" fillId="8" borderId="2" xfId="0" applyFont="1" applyFill="1" applyBorder="1" applyAlignment="1">
      <alignment horizontal="center"/>
    </xf>
    <xf numFmtId="0" fontId="2" fillId="8" borderId="4" xfId="0" applyFont="1" applyFill="1" applyBorder="1" applyAlignment="1">
      <alignment horizontal="center"/>
    </xf>
    <xf numFmtId="49" fontId="16" fillId="8" borderId="10" xfId="0" applyNumberFormat="1" applyFont="1" applyFill="1" applyBorder="1" applyAlignment="1" applyProtection="1">
      <alignment horizontal="left" vertical="top" wrapText="1"/>
      <protection locked="0"/>
    </xf>
    <xf numFmtId="49" fontId="16" fillId="8" borderId="12" xfId="0" applyNumberFormat="1" applyFont="1" applyFill="1" applyBorder="1" applyAlignment="1" applyProtection="1">
      <alignment horizontal="left" vertical="top" wrapText="1"/>
      <protection locked="0"/>
    </xf>
    <xf numFmtId="0" fontId="2" fillId="8" borderId="2" xfId="0" applyFont="1" applyFill="1" applyBorder="1" applyAlignment="1">
      <alignment horizontal="left"/>
    </xf>
    <xf numFmtId="0" fontId="2" fillId="8" borderId="4" xfId="0" applyFont="1" applyFill="1" applyBorder="1" applyAlignment="1">
      <alignment horizontal="left"/>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12" fillId="4" borderId="0" xfId="0" applyFont="1" applyFill="1" applyBorder="1" applyAlignment="1" applyProtection="1">
      <alignment horizontal="left" wrapText="1"/>
      <protection locked="0"/>
    </xf>
    <xf numFmtId="0" fontId="12" fillId="4" borderId="6" xfId="0" applyFont="1" applyFill="1" applyBorder="1" applyAlignment="1" applyProtection="1">
      <alignment horizontal="left" wrapText="1"/>
      <protection locked="0"/>
    </xf>
    <xf numFmtId="0" fontId="2" fillId="4" borderId="2" xfId="0" applyFont="1" applyFill="1" applyBorder="1" applyAlignment="1">
      <alignment horizontal="left" vertical="top" wrapText="1"/>
    </xf>
    <xf numFmtId="0" fontId="59" fillId="2" borderId="5" xfId="0" applyFont="1" applyFill="1" applyBorder="1" applyAlignment="1">
      <alignment horizontal="left" vertical="top" wrapText="1"/>
    </xf>
    <xf numFmtId="0" fontId="59" fillId="2" borderId="0" xfId="0" applyFont="1" applyFill="1" applyBorder="1" applyAlignment="1">
      <alignment horizontal="left" vertical="top" wrapText="1"/>
    </xf>
    <xf numFmtId="0" fontId="59" fillId="2" borderId="6" xfId="0" applyFont="1" applyFill="1" applyBorder="1" applyAlignment="1">
      <alignment horizontal="left" vertical="top"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colors>
    <mruColors>
      <color rgb="FF000000"/>
      <color rgb="FFFFFFCC"/>
      <color rgb="FFD5F6D2"/>
      <color rgb="FF9DEB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351214</xdr:colOff>
      <xdr:row>13</xdr:row>
      <xdr:rowOff>166046</xdr:rowOff>
    </xdr:from>
    <xdr:ext cx="8306578" cy="1066650"/>
    <xdr:sp macro="" textlink="">
      <xdr:nvSpPr>
        <xdr:cNvPr id="2" name="Textfeld 1">
          <a:extLst>
            <a:ext uri="{FF2B5EF4-FFF2-40B4-BE49-F238E27FC236}">
              <a16:creationId xmlns:a16="http://schemas.microsoft.com/office/drawing/2014/main" id="{941FC421-85A5-248C-1596-D0F6252E809D}"/>
            </a:ext>
          </a:extLst>
        </xdr:cNvPr>
        <xdr:cNvSpPr txBox="1"/>
      </xdr:nvSpPr>
      <xdr:spPr>
        <a:xfrm rot="19961676">
          <a:off x="351214" y="2779850"/>
          <a:ext cx="8306578" cy="1066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6000">
              <a:solidFill>
                <a:schemeClr val="bg1">
                  <a:lumMod val="65000"/>
                </a:schemeClr>
              </a:solidFill>
              <a:effectLst>
                <a:outerShdw blurRad="50800" dist="50800" dir="5400000" algn="ctr" rotWithShape="0">
                  <a:srgbClr val="000000">
                    <a:alpha val="69804"/>
                  </a:srgbClr>
                </a:outerShdw>
              </a:effectLst>
            </a:rPr>
            <a:t>      Ansichtsexemplar</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8</xdr:col>
      <xdr:colOff>1359524</xdr:colOff>
      <xdr:row>27</xdr:row>
      <xdr:rowOff>0</xdr:rowOff>
    </xdr:from>
    <xdr:ext cx="184731" cy="264560"/>
    <xdr:sp macro="" textlink="">
      <xdr:nvSpPr>
        <xdr:cNvPr id="13" name="Textfeld 12">
          <a:extLst>
            <a:ext uri="{FF2B5EF4-FFF2-40B4-BE49-F238E27FC236}">
              <a16:creationId xmlns:a16="http://schemas.microsoft.com/office/drawing/2014/main" id="{00000000-0008-0000-0A00-00000D000000}"/>
            </a:ext>
          </a:extLst>
        </xdr:cNvPr>
        <xdr:cNvSpPr txBox="1"/>
      </xdr:nvSpPr>
      <xdr:spPr>
        <a:xfrm>
          <a:off x="8881758" y="147252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27</xdr:row>
      <xdr:rowOff>0</xdr:rowOff>
    </xdr:from>
    <xdr:ext cx="184731" cy="264560"/>
    <xdr:sp macro="" textlink="">
      <xdr:nvSpPr>
        <xdr:cNvPr id="14" name="Textfeld 13">
          <a:extLst>
            <a:ext uri="{FF2B5EF4-FFF2-40B4-BE49-F238E27FC236}">
              <a16:creationId xmlns:a16="http://schemas.microsoft.com/office/drawing/2014/main" id="{00000000-0008-0000-0A00-00000E000000}"/>
            </a:ext>
          </a:extLst>
        </xdr:cNvPr>
        <xdr:cNvSpPr txBox="1"/>
      </xdr:nvSpPr>
      <xdr:spPr>
        <a:xfrm>
          <a:off x="8861055" y="147252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4</xdr:col>
      <xdr:colOff>938553</xdr:colOff>
      <xdr:row>27</xdr:row>
      <xdr:rowOff>0</xdr:rowOff>
    </xdr:from>
    <xdr:ext cx="184731" cy="224998"/>
    <xdr:sp macro="" textlink="">
      <xdr:nvSpPr>
        <xdr:cNvPr id="15" name="Textfeld 14">
          <a:extLst>
            <a:ext uri="{FF2B5EF4-FFF2-40B4-BE49-F238E27FC236}">
              <a16:creationId xmlns:a16="http://schemas.microsoft.com/office/drawing/2014/main" id="{00000000-0008-0000-0A00-00000F000000}"/>
            </a:ext>
          </a:extLst>
        </xdr:cNvPr>
        <xdr:cNvSpPr txBox="1"/>
      </xdr:nvSpPr>
      <xdr:spPr>
        <a:xfrm>
          <a:off x="4768681" y="14725291"/>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xdr:oneCellAnchor>
    <xdr:from>
      <xdr:col>8</xdr:col>
      <xdr:colOff>1759783</xdr:colOff>
      <xdr:row>27</xdr:row>
      <xdr:rowOff>0</xdr:rowOff>
    </xdr:from>
    <xdr:ext cx="45719" cy="45719"/>
    <xdr:sp macro="" textlink="">
      <xdr:nvSpPr>
        <xdr:cNvPr id="16" name="Textfeld 15">
          <a:extLst>
            <a:ext uri="{FF2B5EF4-FFF2-40B4-BE49-F238E27FC236}">
              <a16:creationId xmlns:a16="http://schemas.microsoft.com/office/drawing/2014/main" id="{00000000-0008-0000-0A00-000010000000}"/>
            </a:ext>
          </a:extLst>
        </xdr:cNvPr>
        <xdr:cNvSpPr txBox="1"/>
      </xdr:nvSpPr>
      <xdr:spPr>
        <a:xfrm flipV="1">
          <a:off x="9282017" y="14725291"/>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209550</xdr:colOff>
          <xdr:row>45</xdr:row>
          <xdr:rowOff>28575</xdr:rowOff>
        </xdr:from>
        <xdr:to>
          <xdr:col>5</xdr:col>
          <xdr:colOff>428625</xdr:colOff>
          <xdr:row>45</xdr:row>
          <xdr:rowOff>190500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A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48</xdr:row>
          <xdr:rowOff>28575</xdr:rowOff>
        </xdr:from>
        <xdr:to>
          <xdr:col>5</xdr:col>
          <xdr:colOff>428625</xdr:colOff>
          <xdr:row>49</xdr:row>
          <xdr:rowOff>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A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49</xdr:row>
          <xdr:rowOff>28575</xdr:rowOff>
        </xdr:from>
        <xdr:to>
          <xdr:col>5</xdr:col>
          <xdr:colOff>428625</xdr:colOff>
          <xdr:row>49</xdr:row>
          <xdr:rowOff>190500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A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53</xdr:row>
          <xdr:rowOff>28575</xdr:rowOff>
        </xdr:from>
        <xdr:to>
          <xdr:col>5</xdr:col>
          <xdr:colOff>428625</xdr:colOff>
          <xdr:row>54</xdr:row>
          <xdr:rowOff>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A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60</xdr:row>
          <xdr:rowOff>28575</xdr:rowOff>
        </xdr:from>
        <xdr:to>
          <xdr:col>5</xdr:col>
          <xdr:colOff>428625</xdr:colOff>
          <xdr:row>61</xdr:row>
          <xdr:rowOff>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A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61</xdr:row>
          <xdr:rowOff>28575</xdr:rowOff>
        </xdr:from>
        <xdr:to>
          <xdr:col>5</xdr:col>
          <xdr:colOff>428625</xdr:colOff>
          <xdr:row>62</xdr:row>
          <xdr:rowOff>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A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35</xdr:row>
          <xdr:rowOff>28575</xdr:rowOff>
        </xdr:from>
        <xdr:to>
          <xdr:col>5</xdr:col>
          <xdr:colOff>428625</xdr:colOff>
          <xdr:row>36</xdr:row>
          <xdr:rowOff>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A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36</xdr:row>
          <xdr:rowOff>28575</xdr:rowOff>
        </xdr:from>
        <xdr:to>
          <xdr:col>5</xdr:col>
          <xdr:colOff>428625</xdr:colOff>
          <xdr:row>37</xdr:row>
          <xdr:rowOff>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A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632603</xdr:colOff>
      <xdr:row>0</xdr:row>
      <xdr:rowOff>43132</xdr:rowOff>
    </xdr:from>
    <xdr:to>
      <xdr:col>8</xdr:col>
      <xdr:colOff>840945</xdr:colOff>
      <xdr:row>3</xdr:row>
      <xdr:rowOff>103805</xdr:rowOff>
    </xdr:to>
    <xdr:pic>
      <xdr:nvPicPr>
        <xdr:cNvPr id="17" name="Grafik 16">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
        <a:stretch>
          <a:fillRect/>
        </a:stretch>
      </xdr:blipFill>
      <xdr:spPr>
        <a:xfrm>
          <a:off x="7325263" y="43132"/>
          <a:ext cx="1164437" cy="6645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695325</xdr:colOff>
          <xdr:row>26</xdr:row>
          <xdr:rowOff>19050</xdr:rowOff>
        </xdr:from>
        <xdr:to>
          <xdr:col>5</xdr:col>
          <xdr:colOff>923925</xdr:colOff>
          <xdr:row>26</xdr:row>
          <xdr:rowOff>161925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938553</xdr:colOff>
      <xdr:row>83</xdr:row>
      <xdr:rowOff>0</xdr:rowOff>
    </xdr:from>
    <xdr:ext cx="184731" cy="224998"/>
    <xdr:sp macro="" textlink="">
      <xdr:nvSpPr>
        <xdr:cNvPr id="4" name="Textfeld 3">
          <a:extLst>
            <a:ext uri="{FF2B5EF4-FFF2-40B4-BE49-F238E27FC236}">
              <a16:creationId xmlns:a16="http://schemas.microsoft.com/office/drawing/2014/main" id="{00000000-0008-0000-0B00-000004000000}"/>
            </a:ext>
          </a:extLst>
        </xdr:cNvPr>
        <xdr:cNvSpPr txBox="1"/>
      </xdr:nvSpPr>
      <xdr:spPr>
        <a:xfrm>
          <a:off x="4768681" y="13414075"/>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419100</xdr:colOff>
          <xdr:row>83</xdr:row>
          <xdr:rowOff>0</xdr:rowOff>
        </xdr:from>
        <xdr:to>
          <xdr:col>5</xdr:col>
          <xdr:colOff>609600</xdr:colOff>
          <xdr:row>84</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89</xdr:row>
          <xdr:rowOff>161925</xdr:rowOff>
        </xdr:from>
        <xdr:to>
          <xdr:col>5</xdr:col>
          <xdr:colOff>590550</xdr:colOff>
          <xdr:row>91</xdr:row>
          <xdr:rowOff>28575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B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96</xdr:row>
          <xdr:rowOff>0</xdr:rowOff>
        </xdr:from>
        <xdr:to>
          <xdr:col>5</xdr:col>
          <xdr:colOff>590550</xdr:colOff>
          <xdr:row>97</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B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97</xdr:row>
          <xdr:rowOff>0</xdr:rowOff>
        </xdr:from>
        <xdr:to>
          <xdr:col>5</xdr:col>
          <xdr:colOff>590550</xdr:colOff>
          <xdr:row>98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B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98</xdr:row>
          <xdr:rowOff>0</xdr:rowOff>
        </xdr:from>
        <xdr:to>
          <xdr:col>5</xdr:col>
          <xdr:colOff>590550</xdr:colOff>
          <xdr:row>99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B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99</xdr:row>
          <xdr:rowOff>0</xdr:rowOff>
        </xdr:from>
        <xdr:to>
          <xdr:col>5</xdr:col>
          <xdr:colOff>590550</xdr:colOff>
          <xdr:row>100</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B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100</xdr:row>
          <xdr:rowOff>0</xdr:rowOff>
        </xdr:from>
        <xdr:to>
          <xdr:col>5</xdr:col>
          <xdr:colOff>590550</xdr:colOff>
          <xdr:row>101</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B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68</xdr:row>
          <xdr:rowOff>0</xdr:rowOff>
        </xdr:from>
        <xdr:to>
          <xdr:col>5</xdr:col>
          <xdr:colOff>561975</xdr:colOff>
          <xdr:row>69</xdr:row>
          <xdr:rowOff>28575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B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49</xdr:row>
          <xdr:rowOff>142875</xdr:rowOff>
        </xdr:from>
        <xdr:to>
          <xdr:col>5</xdr:col>
          <xdr:colOff>552450</xdr:colOff>
          <xdr:row>51</xdr:row>
          <xdr:rowOff>9525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35</xdr:row>
          <xdr:rowOff>152400</xdr:rowOff>
        </xdr:from>
        <xdr:to>
          <xdr:col>6</xdr:col>
          <xdr:colOff>9525</xdr:colOff>
          <xdr:row>37</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28</xdr:row>
          <xdr:rowOff>19050</xdr:rowOff>
        </xdr:from>
        <xdr:to>
          <xdr:col>5</xdr:col>
          <xdr:colOff>923925</xdr:colOff>
          <xdr:row>29</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34</xdr:row>
          <xdr:rowOff>123825</xdr:rowOff>
        </xdr:from>
        <xdr:to>
          <xdr:col>5</xdr:col>
          <xdr:colOff>962025</xdr:colOff>
          <xdr:row>35</xdr:row>
          <xdr:rowOff>152400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37</xdr:row>
          <xdr:rowOff>152400</xdr:rowOff>
        </xdr:from>
        <xdr:to>
          <xdr:col>5</xdr:col>
          <xdr:colOff>962025</xdr:colOff>
          <xdr:row>39</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36</xdr:row>
          <xdr:rowOff>161925</xdr:rowOff>
        </xdr:from>
        <xdr:to>
          <xdr:col>6</xdr:col>
          <xdr:colOff>0</xdr:colOff>
          <xdr:row>38</xdr:row>
          <xdr:rowOff>9525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52</xdr:row>
          <xdr:rowOff>152400</xdr:rowOff>
        </xdr:from>
        <xdr:to>
          <xdr:col>5</xdr:col>
          <xdr:colOff>571500</xdr:colOff>
          <xdr:row>54</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58</xdr:row>
          <xdr:rowOff>152400</xdr:rowOff>
        </xdr:from>
        <xdr:to>
          <xdr:col>5</xdr:col>
          <xdr:colOff>657225</xdr:colOff>
          <xdr:row>60</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59</xdr:row>
          <xdr:rowOff>152400</xdr:rowOff>
        </xdr:from>
        <xdr:to>
          <xdr:col>5</xdr:col>
          <xdr:colOff>647700</xdr:colOff>
          <xdr:row>61</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77</xdr:row>
          <xdr:rowOff>0</xdr:rowOff>
        </xdr:from>
        <xdr:to>
          <xdr:col>5</xdr:col>
          <xdr:colOff>590550</xdr:colOff>
          <xdr:row>78</xdr:row>
          <xdr:rowOff>28575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89</xdr:row>
          <xdr:rowOff>0</xdr:rowOff>
        </xdr:from>
        <xdr:to>
          <xdr:col>5</xdr:col>
          <xdr:colOff>590550</xdr:colOff>
          <xdr:row>90</xdr:row>
          <xdr:rowOff>28575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108</xdr:row>
          <xdr:rowOff>0</xdr:rowOff>
        </xdr:from>
        <xdr:to>
          <xdr:col>5</xdr:col>
          <xdr:colOff>590550</xdr:colOff>
          <xdr:row>109</xdr:row>
          <xdr:rowOff>28575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695325</xdr:colOff>
          <xdr:row>25</xdr:row>
          <xdr:rowOff>19050</xdr:rowOff>
        </xdr:from>
        <xdr:to>
          <xdr:col>5</xdr:col>
          <xdr:colOff>923925</xdr:colOff>
          <xdr:row>25</xdr:row>
          <xdr:rowOff>180975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C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938553</xdr:colOff>
      <xdr:row>64</xdr:row>
      <xdr:rowOff>0</xdr:rowOff>
    </xdr:from>
    <xdr:ext cx="184731" cy="224998"/>
    <xdr:sp macro="" textlink="">
      <xdr:nvSpPr>
        <xdr:cNvPr id="4" name="Textfeld 3">
          <a:extLst>
            <a:ext uri="{FF2B5EF4-FFF2-40B4-BE49-F238E27FC236}">
              <a16:creationId xmlns:a16="http://schemas.microsoft.com/office/drawing/2014/main" id="{00000000-0008-0000-0C00-000004000000}"/>
            </a:ext>
          </a:extLst>
        </xdr:cNvPr>
        <xdr:cNvSpPr txBox="1"/>
      </xdr:nvSpPr>
      <xdr:spPr>
        <a:xfrm>
          <a:off x="4768681" y="13353691"/>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419100</xdr:colOff>
          <xdr:row>64</xdr:row>
          <xdr:rowOff>0</xdr:rowOff>
        </xdr:from>
        <xdr:to>
          <xdr:col>5</xdr:col>
          <xdr:colOff>609600</xdr:colOff>
          <xdr:row>65</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C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70</xdr:row>
          <xdr:rowOff>161925</xdr:rowOff>
        </xdr:from>
        <xdr:to>
          <xdr:col>5</xdr:col>
          <xdr:colOff>590550</xdr:colOff>
          <xdr:row>72</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C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69</xdr:row>
          <xdr:rowOff>152400</xdr:rowOff>
        </xdr:from>
        <xdr:to>
          <xdr:col>5</xdr:col>
          <xdr:colOff>590550</xdr:colOff>
          <xdr:row>70</xdr:row>
          <xdr:rowOff>114300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C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77</xdr:row>
          <xdr:rowOff>0</xdr:rowOff>
        </xdr:from>
        <xdr:to>
          <xdr:col>5</xdr:col>
          <xdr:colOff>590550</xdr:colOff>
          <xdr:row>78</xdr:row>
          <xdr:rowOff>28575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C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78</xdr:row>
          <xdr:rowOff>0</xdr:rowOff>
        </xdr:from>
        <xdr:to>
          <xdr:col>5</xdr:col>
          <xdr:colOff>590550</xdr:colOff>
          <xdr:row>79</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C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79</xdr:row>
          <xdr:rowOff>0</xdr:rowOff>
        </xdr:from>
        <xdr:to>
          <xdr:col>5</xdr:col>
          <xdr:colOff>590550</xdr:colOff>
          <xdr:row>80</xdr:row>
          <xdr:rowOff>28575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C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80</xdr:row>
          <xdr:rowOff>0</xdr:rowOff>
        </xdr:from>
        <xdr:to>
          <xdr:col>5</xdr:col>
          <xdr:colOff>590550</xdr:colOff>
          <xdr:row>81</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C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81</xdr:row>
          <xdr:rowOff>0</xdr:rowOff>
        </xdr:from>
        <xdr:to>
          <xdr:col>5</xdr:col>
          <xdr:colOff>590550</xdr:colOff>
          <xdr:row>82</xdr:row>
          <xdr:rowOff>28575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C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47</xdr:row>
          <xdr:rowOff>0</xdr:rowOff>
        </xdr:from>
        <xdr:to>
          <xdr:col>5</xdr:col>
          <xdr:colOff>590550</xdr:colOff>
          <xdr:row>48</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C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89</xdr:row>
          <xdr:rowOff>0</xdr:rowOff>
        </xdr:from>
        <xdr:to>
          <xdr:col>5</xdr:col>
          <xdr:colOff>590550</xdr:colOff>
          <xdr:row>90</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C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51</xdr:row>
          <xdr:rowOff>9525</xdr:rowOff>
        </xdr:from>
        <xdr:to>
          <xdr:col>5</xdr:col>
          <xdr:colOff>952500</xdr:colOff>
          <xdr:row>52</xdr:row>
          <xdr:rowOff>19050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C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55</xdr:row>
          <xdr:rowOff>9525</xdr:rowOff>
        </xdr:from>
        <xdr:to>
          <xdr:col>5</xdr:col>
          <xdr:colOff>952500</xdr:colOff>
          <xdr:row>56</xdr:row>
          <xdr:rowOff>28575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C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56</xdr:row>
          <xdr:rowOff>9525</xdr:rowOff>
        </xdr:from>
        <xdr:to>
          <xdr:col>5</xdr:col>
          <xdr:colOff>952500</xdr:colOff>
          <xdr:row>57</xdr:row>
          <xdr:rowOff>28575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C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1359524</xdr:colOff>
      <xdr:row>42</xdr:row>
      <xdr:rowOff>0</xdr:rowOff>
    </xdr:from>
    <xdr:ext cx="184731" cy="264560"/>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8881758" y="115162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42</xdr:row>
      <xdr:rowOff>0</xdr:rowOff>
    </xdr:from>
    <xdr:ext cx="184731" cy="264560"/>
    <xdr:sp macro="" textlink="">
      <xdr:nvSpPr>
        <xdr:cNvPr id="4" name="Textfeld 3">
          <a:extLst>
            <a:ext uri="{FF2B5EF4-FFF2-40B4-BE49-F238E27FC236}">
              <a16:creationId xmlns:a16="http://schemas.microsoft.com/office/drawing/2014/main" id="{00000000-0008-0000-0D00-000004000000}"/>
            </a:ext>
          </a:extLst>
        </xdr:cNvPr>
        <xdr:cNvSpPr txBox="1"/>
      </xdr:nvSpPr>
      <xdr:spPr>
        <a:xfrm>
          <a:off x="8861055" y="115162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1759783</xdr:colOff>
      <xdr:row>42</xdr:row>
      <xdr:rowOff>0</xdr:rowOff>
    </xdr:from>
    <xdr:ext cx="45719" cy="45719"/>
    <xdr:sp macro="" textlink="">
      <xdr:nvSpPr>
        <xdr:cNvPr id="5" name="Textfeld 4">
          <a:extLst>
            <a:ext uri="{FF2B5EF4-FFF2-40B4-BE49-F238E27FC236}">
              <a16:creationId xmlns:a16="http://schemas.microsoft.com/office/drawing/2014/main" id="{00000000-0008-0000-0D00-000005000000}"/>
            </a:ext>
          </a:extLst>
        </xdr:cNvPr>
        <xdr:cNvSpPr txBox="1"/>
      </xdr:nvSpPr>
      <xdr:spPr>
        <a:xfrm flipV="1">
          <a:off x="9282017" y="11516264"/>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285750</xdr:colOff>
          <xdr:row>63</xdr:row>
          <xdr:rowOff>9525</xdr:rowOff>
        </xdr:from>
        <xdr:to>
          <xdr:col>5</xdr:col>
          <xdr:colOff>504825</xdr:colOff>
          <xdr:row>64</xdr:row>
          <xdr:rowOff>19050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D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52</xdr:row>
          <xdr:rowOff>9525</xdr:rowOff>
        </xdr:from>
        <xdr:to>
          <xdr:col>5</xdr:col>
          <xdr:colOff>504825</xdr:colOff>
          <xdr:row>53</xdr:row>
          <xdr:rowOff>19050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D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55</xdr:row>
          <xdr:rowOff>9525</xdr:rowOff>
        </xdr:from>
        <xdr:to>
          <xdr:col>5</xdr:col>
          <xdr:colOff>504825</xdr:colOff>
          <xdr:row>56</xdr:row>
          <xdr:rowOff>19050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D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1359524</xdr:colOff>
      <xdr:row>72</xdr:row>
      <xdr:rowOff>0</xdr:rowOff>
    </xdr:from>
    <xdr:ext cx="184731" cy="264560"/>
    <xdr:sp macro="" textlink="">
      <xdr:nvSpPr>
        <xdr:cNvPr id="21" name="Textfeld 20">
          <a:extLst>
            <a:ext uri="{FF2B5EF4-FFF2-40B4-BE49-F238E27FC236}">
              <a16:creationId xmlns:a16="http://schemas.microsoft.com/office/drawing/2014/main" id="{00000000-0008-0000-0D00-000015000000}"/>
            </a:ext>
          </a:extLst>
        </xdr:cNvPr>
        <xdr:cNvSpPr txBox="1"/>
      </xdr:nvSpPr>
      <xdr:spPr>
        <a:xfrm>
          <a:off x="8871141" y="177106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72</xdr:row>
      <xdr:rowOff>0</xdr:rowOff>
    </xdr:from>
    <xdr:ext cx="184731" cy="264560"/>
    <xdr:sp macro="" textlink="">
      <xdr:nvSpPr>
        <xdr:cNvPr id="22" name="Textfeld 21">
          <a:extLst>
            <a:ext uri="{FF2B5EF4-FFF2-40B4-BE49-F238E27FC236}">
              <a16:creationId xmlns:a16="http://schemas.microsoft.com/office/drawing/2014/main" id="{00000000-0008-0000-0D00-000016000000}"/>
            </a:ext>
          </a:extLst>
        </xdr:cNvPr>
        <xdr:cNvSpPr txBox="1"/>
      </xdr:nvSpPr>
      <xdr:spPr>
        <a:xfrm>
          <a:off x="8850438" y="177106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1759783</xdr:colOff>
      <xdr:row>72</xdr:row>
      <xdr:rowOff>0</xdr:rowOff>
    </xdr:from>
    <xdr:ext cx="45719" cy="45719"/>
    <xdr:sp macro="" textlink="">
      <xdr:nvSpPr>
        <xdr:cNvPr id="23" name="Textfeld 22">
          <a:extLst>
            <a:ext uri="{FF2B5EF4-FFF2-40B4-BE49-F238E27FC236}">
              <a16:creationId xmlns:a16="http://schemas.microsoft.com/office/drawing/2014/main" id="{00000000-0008-0000-0D00-000017000000}"/>
            </a:ext>
          </a:extLst>
        </xdr:cNvPr>
        <xdr:cNvSpPr txBox="1"/>
      </xdr:nvSpPr>
      <xdr:spPr>
        <a:xfrm flipV="1">
          <a:off x="9271400" y="17710694"/>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285750</xdr:colOff>
          <xdr:row>84</xdr:row>
          <xdr:rowOff>9525</xdr:rowOff>
        </xdr:from>
        <xdr:to>
          <xdr:col>5</xdr:col>
          <xdr:colOff>504825</xdr:colOff>
          <xdr:row>85</xdr:row>
          <xdr:rowOff>9525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D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90</xdr:row>
          <xdr:rowOff>9525</xdr:rowOff>
        </xdr:from>
        <xdr:to>
          <xdr:col>5</xdr:col>
          <xdr:colOff>504825</xdr:colOff>
          <xdr:row>91</xdr:row>
          <xdr:rowOff>9525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D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9525</xdr:rowOff>
        </xdr:from>
        <xdr:to>
          <xdr:col>5</xdr:col>
          <xdr:colOff>504825</xdr:colOff>
          <xdr:row>28</xdr:row>
          <xdr:rowOff>19050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D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28</xdr:row>
          <xdr:rowOff>9525</xdr:rowOff>
        </xdr:from>
        <xdr:to>
          <xdr:col>5</xdr:col>
          <xdr:colOff>504825</xdr:colOff>
          <xdr:row>30</xdr:row>
          <xdr:rowOff>9525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D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1359524</xdr:colOff>
      <xdr:row>42</xdr:row>
      <xdr:rowOff>0</xdr:rowOff>
    </xdr:from>
    <xdr:ext cx="184731" cy="264560"/>
    <xdr:sp macro="" textlink="">
      <xdr:nvSpPr>
        <xdr:cNvPr id="3" name="Textfeld 2">
          <a:extLst>
            <a:ext uri="{FF2B5EF4-FFF2-40B4-BE49-F238E27FC236}">
              <a16:creationId xmlns:a16="http://schemas.microsoft.com/office/drawing/2014/main" id="{00000000-0008-0000-0E00-000003000000}"/>
            </a:ext>
          </a:extLst>
        </xdr:cNvPr>
        <xdr:cNvSpPr txBox="1"/>
      </xdr:nvSpPr>
      <xdr:spPr>
        <a:xfrm>
          <a:off x="8881758" y="209621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42</xdr:row>
      <xdr:rowOff>0</xdr:rowOff>
    </xdr:from>
    <xdr:ext cx="184731" cy="264560"/>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8861055" y="209621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1759783</xdr:colOff>
      <xdr:row>42</xdr:row>
      <xdr:rowOff>0</xdr:rowOff>
    </xdr:from>
    <xdr:ext cx="45719" cy="45719"/>
    <xdr:sp macro="" textlink="">
      <xdr:nvSpPr>
        <xdr:cNvPr id="6" name="Textfeld 5">
          <a:extLst>
            <a:ext uri="{FF2B5EF4-FFF2-40B4-BE49-F238E27FC236}">
              <a16:creationId xmlns:a16="http://schemas.microsoft.com/office/drawing/2014/main" id="{00000000-0008-0000-0E00-000006000000}"/>
            </a:ext>
          </a:extLst>
        </xdr:cNvPr>
        <xdr:cNvSpPr txBox="1"/>
      </xdr:nvSpPr>
      <xdr:spPr>
        <a:xfrm flipV="1">
          <a:off x="9282017" y="20962189"/>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285750</xdr:colOff>
          <xdr:row>25</xdr:row>
          <xdr:rowOff>9525</xdr:rowOff>
        </xdr:from>
        <xdr:to>
          <xdr:col>5</xdr:col>
          <xdr:colOff>504825</xdr:colOff>
          <xdr:row>26</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E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9525</xdr:rowOff>
        </xdr:from>
        <xdr:to>
          <xdr:col>5</xdr:col>
          <xdr:colOff>504825</xdr:colOff>
          <xdr:row>27</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E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29</xdr:row>
          <xdr:rowOff>171450</xdr:rowOff>
        </xdr:from>
        <xdr:to>
          <xdr:col>5</xdr:col>
          <xdr:colOff>504825</xdr:colOff>
          <xdr:row>31</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E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1359524</xdr:colOff>
      <xdr:row>46</xdr:row>
      <xdr:rowOff>0</xdr:rowOff>
    </xdr:from>
    <xdr:ext cx="184731" cy="264560"/>
    <xdr:sp macro="" textlink="">
      <xdr:nvSpPr>
        <xdr:cNvPr id="3" name="Textfeld 2">
          <a:extLst>
            <a:ext uri="{FF2B5EF4-FFF2-40B4-BE49-F238E27FC236}">
              <a16:creationId xmlns:a16="http://schemas.microsoft.com/office/drawing/2014/main" id="{00000000-0008-0000-0F00-000003000000}"/>
            </a:ext>
          </a:extLst>
        </xdr:cNvPr>
        <xdr:cNvSpPr txBox="1"/>
      </xdr:nvSpPr>
      <xdr:spPr>
        <a:xfrm>
          <a:off x="8881758" y="176927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46</xdr:row>
      <xdr:rowOff>0</xdr:rowOff>
    </xdr:from>
    <xdr:ext cx="184731" cy="264560"/>
    <xdr:sp macro="" textlink="">
      <xdr:nvSpPr>
        <xdr:cNvPr id="4" name="Textfeld 3">
          <a:extLst>
            <a:ext uri="{FF2B5EF4-FFF2-40B4-BE49-F238E27FC236}">
              <a16:creationId xmlns:a16="http://schemas.microsoft.com/office/drawing/2014/main" id="{00000000-0008-0000-0F00-000004000000}"/>
            </a:ext>
          </a:extLst>
        </xdr:cNvPr>
        <xdr:cNvSpPr txBox="1"/>
      </xdr:nvSpPr>
      <xdr:spPr>
        <a:xfrm>
          <a:off x="8861055" y="176927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1759783</xdr:colOff>
      <xdr:row>46</xdr:row>
      <xdr:rowOff>0</xdr:rowOff>
    </xdr:from>
    <xdr:ext cx="45719" cy="45719"/>
    <xdr:sp macro="" textlink="">
      <xdr:nvSpPr>
        <xdr:cNvPr id="5" name="Textfeld 4">
          <a:extLst>
            <a:ext uri="{FF2B5EF4-FFF2-40B4-BE49-F238E27FC236}">
              <a16:creationId xmlns:a16="http://schemas.microsoft.com/office/drawing/2014/main" id="{00000000-0008-0000-0F00-000005000000}"/>
            </a:ext>
          </a:extLst>
        </xdr:cNvPr>
        <xdr:cNvSpPr txBox="1"/>
      </xdr:nvSpPr>
      <xdr:spPr>
        <a:xfrm flipV="1">
          <a:off x="9282017" y="17692777"/>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xdr:oneCellAnchor>
    <xdr:from>
      <xdr:col>8</xdr:col>
      <xdr:colOff>1359524</xdr:colOff>
      <xdr:row>56</xdr:row>
      <xdr:rowOff>0</xdr:rowOff>
    </xdr:from>
    <xdr:ext cx="184731" cy="264560"/>
    <xdr:sp macro="" textlink="">
      <xdr:nvSpPr>
        <xdr:cNvPr id="12" name="Textfeld 11">
          <a:extLst>
            <a:ext uri="{FF2B5EF4-FFF2-40B4-BE49-F238E27FC236}">
              <a16:creationId xmlns:a16="http://schemas.microsoft.com/office/drawing/2014/main" id="{00000000-0008-0000-0F00-00000C000000}"/>
            </a:ext>
          </a:extLst>
        </xdr:cNvPr>
        <xdr:cNvSpPr txBox="1"/>
      </xdr:nvSpPr>
      <xdr:spPr>
        <a:xfrm>
          <a:off x="8881758" y="199183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56</xdr:row>
      <xdr:rowOff>0</xdr:rowOff>
    </xdr:from>
    <xdr:ext cx="184731" cy="264560"/>
    <xdr:sp macro="" textlink="">
      <xdr:nvSpPr>
        <xdr:cNvPr id="13" name="Textfeld 12">
          <a:extLst>
            <a:ext uri="{FF2B5EF4-FFF2-40B4-BE49-F238E27FC236}">
              <a16:creationId xmlns:a16="http://schemas.microsoft.com/office/drawing/2014/main" id="{00000000-0008-0000-0F00-00000D000000}"/>
            </a:ext>
          </a:extLst>
        </xdr:cNvPr>
        <xdr:cNvSpPr txBox="1"/>
      </xdr:nvSpPr>
      <xdr:spPr>
        <a:xfrm>
          <a:off x="8861055" y="199183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1759783</xdr:colOff>
      <xdr:row>56</xdr:row>
      <xdr:rowOff>0</xdr:rowOff>
    </xdr:from>
    <xdr:ext cx="45719" cy="45719"/>
    <xdr:sp macro="" textlink="">
      <xdr:nvSpPr>
        <xdr:cNvPr id="14" name="Textfeld 13">
          <a:extLst>
            <a:ext uri="{FF2B5EF4-FFF2-40B4-BE49-F238E27FC236}">
              <a16:creationId xmlns:a16="http://schemas.microsoft.com/office/drawing/2014/main" id="{00000000-0008-0000-0F00-00000E000000}"/>
            </a:ext>
          </a:extLst>
        </xdr:cNvPr>
        <xdr:cNvSpPr txBox="1"/>
      </xdr:nvSpPr>
      <xdr:spPr>
        <a:xfrm flipV="1">
          <a:off x="9282017" y="19918392"/>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285750</xdr:colOff>
          <xdr:row>24</xdr:row>
          <xdr:rowOff>19050</xdr:rowOff>
        </xdr:from>
        <xdr:to>
          <xdr:col>5</xdr:col>
          <xdr:colOff>504825</xdr:colOff>
          <xdr:row>25</xdr:row>
          <xdr:rowOff>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F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26</xdr:row>
          <xdr:rowOff>9525</xdr:rowOff>
        </xdr:from>
        <xdr:to>
          <xdr:col>5</xdr:col>
          <xdr:colOff>504825</xdr:colOff>
          <xdr:row>27</xdr:row>
          <xdr:rowOff>9525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F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9525</xdr:rowOff>
        </xdr:from>
        <xdr:to>
          <xdr:col>5</xdr:col>
          <xdr:colOff>504825</xdr:colOff>
          <xdr:row>25</xdr:row>
          <xdr:rowOff>171450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F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33</xdr:row>
          <xdr:rowOff>19050</xdr:rowOff>
        </xdr:from>
        <xdr:to>
          <xdr:col>5</xdr:col>
          <xdr:colOff>504825</xdr:colOff>
          <xdr:row>34</xdr:row>
          <xdr:rowOff>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F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34</xdr:row>
          <xdr:rowOff>19050</xdr:rowOff>
        </xdr:from>
        <xdr:to>
          <xdr:col>5</xdr:col>
          <xdr:colOff>504825</xdr:colOff>
          <xdr:row>35</xdr:row>
          <xdr:rowOff>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F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35</xdr:row>
          <xdr:rowOff>19050</xdr:rowOff>
        </xdr:from>
        <xdr:to>
          <xdr:col>5</xdr:col>
          <xdr:colOff>504825</xdr:colOff>
          <xdr:row>36</xdr:row>
          <xdr:rowOff>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F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36</xdr:row>
          <xdr:rowOff>76200</xdr:rowOff>
        </xdr:from>
        <xdr:to>
          <xdr:col>5</xdr:col>
          <xdr:colOff>504825</xdr:colOff>
          <xdr:row>37</xdr:row>
          <xdr:rowOff>57150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F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38</xdr:row>
          <xdr:rowOff>19050</xdr:rowOff>
        </xdr:from>
        <xdr:to>
          <xdr:col>5</xdr:col>
          <xdr:colOff>504825</xdr:colOff>
          <xdr:row>39</xdr:row>
          <xdr:rowOff>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F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938553</xdr:colOff>
      <xdr:row>84</xdr:row>
      <xdr:rowOff>0</xdr:rowOff>
    </xdr:from>
    <xdr:ext cx="184731" cy="224998"/>
    <xdr:sp macro="" textlink="">
      <xdr:nvSpPr>
        <xdr:cNvPr id="13" name="Textfeld 12">
          <a:extLst>
            <a:ext uri="{FF2B5EF4-FFF2-40B4-BE49-F238E27FC236}">
              <a16:creationId xmlns:a16="http://schemas.microsoft.com/office/drawing/2014/main" id="{00000000-0008-0000-1000-00000D000000}"/>
            </a:ext>
          </a:extLst>
        </xdr:cNvPr>
        <xdr:cNvSpPr txBox="1"/>
      </xdr:nvSpPr>
      <xdr:spPr>
        <a:xfrm>
          <a:off x="4768681" y="23368958"/>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428625</xdr:colOff>
          <xdr:row>53</xdr:row>
          <xdr:rowOff>19050</xdr:rowOff>
        </xdr:from>
        <xdr:to>
          <xdr:col>5</xdr:col>
          <xdr:colOff>619125</xdr:colOff>
          <xdr:row>54</xdr:row>
          <xdr:rowOff>38100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10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42</xdr:row>
          <xdr:rowOff>19050</xdr:rowOff>
        </xdr:from>
        <xdr:to>
          <xdr:col>5</xdr:col>
          <xdr:colOff>923925</xdr:colOff>
          <xdr:row>43</xdr:row>
          <xdr:rowOff>19050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10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44</xdr:row>
          <xdr:rowOff>19050</xdr:rowOff>
        </xdr:from>
        <xdr:to>
          <xdr:col>5</xdr:col>
          <xdr:colOff>923925</xdr:colOff>
          <xdr:row>45</xdr:row>
          <xdr:rowOff>19050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10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54</xdr:row>
          <xdr:rowOff>142875</xdr:rowOff>
        </xdr:from>
        <xdr:to>
          <xdr:col>5</xdr:col>
          <xdr:colOff>628650</xdr:colOff>
          <xdr:row>55</xdr:row>
          <xdr:rowOff>161925</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10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58</xdr:row>
          <xdr:rowOff>0</xdr:rowOff>
        </xdr:from>
        <xdr:to>
          <xdr:col>5</xdr:col>
          <xdr:colOff>638175</xdr:colOff>
          <xdr:row>58</xdr:row>
          <xdr:rowOff>180975</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10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61</xdr:row>
          <xdr:rowOff>0</xdr:rowOff>
        </xdr:from>
        <xdr:to>
          <xdr:col>5</xdr:col>
          <xdr:colOff>638175</xdr:colOff>
          <xdr:row>61</xdr:row>
          <xdr:rowOff>180975</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10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63</xdr:row>
          <xdr:rowOff>0</xdr:rowOff>
        </xdr:from>
        <xdr:to>
          <xdr:col>5</xdr:col>
          <xdr:colOff>638175</xdr:colOff>
          <xdr:row>64</xdr:row>
          <xdr:rowOff>19050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10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68</xdr:row>
          <xdr:rowOff>0</xdr:rowOff>
        </xdr:from>
        <xdr:to>
          <xdr:col>5</xdr:col>
          <xdr:colOff>638175</xdr:colOff>
          <xdr:row>69</xdr:row>
          <xdr:rowOff>19050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10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70</xdr:row>
          <xdr:rowOff>0</xdr:rowOff>
        </xdr:from>
        <xdr:to>
          <xdr:col>5</xdr:col>
          <xdr:colOff>638175</xdr:colOff>
          <xdr:row>70</xdr:row>
          <xdr:rowOff>180975</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10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24</xdr:row>
          <xdr:rowOff>142875</xdr:rowOff>
        </xdr:from>
        <xdr:to>
          <xdr:col>5</xdr:col>
          <xdr:colOff>800100</xdr:colOff>
          <xdr:row>26</xdr:row>
          <xdr:rowOff>38100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10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26</xdr:row>
          <xdr:rowOff>142875</xdr:rowOff>
        </xdr:from>
        <xdr:to>
          <xdr:col>5</xdr:col>
          <xdr:colOff>809625</xdr:colOff>
          <xdr:row>28</xdr:row>
          <xdr:rowOff>38100</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10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27</xdr:row>
          <xdr:rowOff>152400</xdr:rowOff>
        </xdr:from>
        <xdr:to>
          <xdr:col>5</xdr:col>
          <xdr:colOff>809625</xdr:colOff>
          <xdr:row>29</xdr:row>
          <xdr:rowOff>47625</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10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28</xdr:row>
          <xdr:rowOff>161925</xdr:rowOff>
        </xdr:from>
        <xdr:to>
          <xdr:col>5</xdr:col>
          <xdr:colOff>809625</xdr:colOff>
          <xdr:row>29</xdr:row>
          <xdr:rowOff>209550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10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6" name="Bild 2" descr="TAB-Logo_2012_4c">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6302" y="0"/>
          <a:ext cx="1161115" cy="666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714375</xdr:colOff>
          <xdr:row>101</xdr:row>
          <xdr:rowOff>142875</xdr:rowOff>
        </xdr:from>
        <xdr:to>
          <xdr:col>6</xdr:col>
          <xdr:colOff>0</xdr:colOff>
          <xdr:row>102</xdr:row>
          <xdr:rowOff>152400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109</xdr:row>
          <xdr:rowOff>161925</xdr:rowOff>
        </xdr:from>
        <xdr:to>
          <xdr:col>5</xdr:col>
          <xdr:colOff>933450</xdr:colOff>
          <xdr:row>111</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114</xdr:row>
          <xdr:rowOff>9525</xdr:rowOff>
        </xdr:from>
        <xdr:to>
          <xdr:col>5</xdr:col>
          <xdr:colOff>952500</xdr:colOff>
          <xdr:row>115</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119</xdr:row>
          <xdr:rowOff>19050</xdr:rowOff>
        </xdr:from>
        <xdr:to>
          <xdr:col>5</xdr:col>
          <xdr:colOff>923925</xdr:colOff>
          <xdr:row>120</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122</xdr:row>
          <xdr:rowOff>152400</xdr:rowOff>
        </xdr:from>
        <xdr:to>
          <xdr:col>5</xdr:col>
          <xdr:colOff>866775</xdr:colOff>
          <xdr:row>124</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184</xdr:row>
          <xdr:rowOff>161925</xdr:rowOff>
        </xdr:from>
        <xdr:to>
          <xdr:col>5</xdr:col>
          <xdr:colOff>504825</xdr:colOff>
          <xdr:row>184</xdr:row>
          <xdr:rowOff>333375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202</xdr:row>
          <xdr:rowOff>0</xdr:rowOff>
        </xdr:from>
        <xdr:to>
          <xdr:col>5</xdr:col>
          <xdr:colOff>504825</xdr:colOff>
          <xdr:row>203</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208</xdr:row>
          <xdr:rowOff>0</xdr:rowOff>
        </xdr:from>
        <xdr:to>
          <xdr:col>5</xdr:col>
          <xdr:colOff>504825</xdr:colOff>
          <xdr:row>209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209</xdr:row>
          <xdr:rowOff>0</xdr:rowOff>
        </xdr:from>
        <xdr:to>
          <xdr:col>5</xdr:col>
          <xdr:colOff>504825</xdr:colOff>
          <xdr:row>210</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215</xdr:row>
          <xdr:rowOff>0</xdr:rowOff>
        </xdr:from>
        <xdr:to>
          <xdr:col>5</xdr:col>
          <xdr:colOff>504825</xdr:colOff>
          <xdr:row>216</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225</xdr:row>
          <xdr:rowOff>0</xdr:rowOff>
        </xdr:from>
        <xdr:to>
          <xdr:col>5</xdr:col>
          <xdr:colOff>504825</xdr:colOff>
          <xdr:row>226</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226</xdr:row>
          <xdr:rowOff>0</xdr:rowOff>
        </xdr:from>
        <xdr:to>
          <xdr:col>5</xdr:col>
          <xdr:colOff>504825</xdr:colOff>
          <xdr:row>227</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1359524</xdr:colOff>
      <xdr:row>27</xdr:row>
      <xdr:rowOff>179430</xdr:rowOff>
    </xdr:from>
    <xdr:ext cx="344710"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895560" y="40275008"/>
          <a:ext cx="344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b="1"/>
            <a:t>m²</a:t>
          </a:r>
        </a:p>
      </xdr:txBody>
    </xdr:sp>
    <xdr:clientData/>
  </xdr:oneCellAnchor>
  <xdr:oneCellAnchor>
    <xdr:from>
      <xdr:col>8</xdr:col>
      <xdr:colOff>1338821</xdr:colOff>
      <xdr:row>29</xdr:row>
      <xdr:rowOff>124220</xdr:rowOff>
    </xdr:from>
    <xdr:ext cx="344710"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8874857" y="40599360"/>
          <a:ext cx="344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b="1"/>
            <a:t>m²</a:t>
          </a:r>
        </a:p>
      </xdr:txBody>
    </xdr:sp>
    <xdr:clientData/>
  </xdr:oneCellAnchor>
  <xdr:oneCellAnchor>
    <xdr:from>
      <xdr:col>4</xdr:col>
      <xdr:colOff>938553</xdr:colOff>
      <xdr:row>64</xdr:row>
      <xdr:rowOff>144922</xdr:rowOff>
    </xdr:from>
    <xdr:ext cx="184731" cy="224998"/>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4775583" y="46361804"/>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8</xdr:col>
          <xdr:colOff>1295400</xdr:colOff>
          <xdr:row>67</xdr:row>
          <xdr:rowOff>9525</xdr:rowOff>
        </xdr:from>
        <xdr:to>
          <xdr:col>8</xdr:col>
          <xdr:colOff>1495425</xdr:colOff>
          <xdr:row>68</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1304925</xdr:colOff>
          <xdr:row>67</xdr:row>
          <xdr:rowOff>152400</xdr:rowOff>
        </xdr:from>
        <xdr:to>
          <xdr:col>8</xdr:col>
          <xdr:colOff>1504950</xdr:colOff>
          <xdr:row>69</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1304925</xdr:colOff>
          <xdr:row>69</xdr:row>
          <xdr:rowOff>0</xdr:rowOff>
        </xdr:from>
        <xdr:to>
          <xdr:col>8</xdr:col>
          <xdr:colOff>1504950</xdr:colOff>
          <xdr:row>70</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1285875</xdr:colOff>
          <xdr:row>69</xdr:row>
          <xdr:rowOff>152400</xdr:rowOff>
        </xdr:from>
        <xdr:to>
          <xdr:col>8</xdr:col>
          <xdr:colOff>1485900</xdr:colOff>
          <xdr:row>71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1285875</xdr:colOff>
          <xdr:row>71</xdr:row>
          <xdr:rowOff>0</xdr:rowOff>
        </xdr:from>
        <xdr:to>
          <xdr:col>8</xdr:col>
          <xdr:colOff>1485900</xdr:colOff>
          <xdr:row>72</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1276350</xdr:colOff>
          <xdr:row>72</xdr:row>
          <xdr:rowOff>0</xdr:rowOff>
        </xdr:from>
        <xdr:to>
          <xdr:col>8</xdr:col>
          <xdr:colOff>1476375</xdr:colOff>
          <xdr:row>73</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132</xdr:row>
          <xdr:rowOff>19050</xdr:rowOff>
        </xdr:from>
        <xdr:to>
          <xdr:col>5</xdr:col>
          <xdr:colOff>504825</xdr:colOff>
          <xdr:row>133</xdr:row>
          <xdr:rowOff>28575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136</xdr:row>
          <xdr:rowOff>19050</xdr:rowOff>
        </xdr:from>
        <xdr:to>
          <xdr:col>5</xdr:col>
          <xdr:colOff>504825</xdr:colOff>
          <xdr:row>137</xdr:row>
          <xdr:rowOff>28575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139</xdr:row>
          <xdr:rowOff>19050</xdr:rowOff>
        </xdr:from>
        <xdr:to>
          <xdr:col>5</xdr:col>
          <xdr:colOff>504825</xdr:colOff>
          <xdr:row>140</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144</xdr:row>
          <xdr:rowOff>19050</xdr:rowOff>
        </xdr:from>
        <xdr:to>
          <xdr:col>5</xdr:col>
          <xdr:colOff>504825</xdr:colOff>
          <xdr:row>145</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31</xdr:row>
          <xdr:rowOff>0</xdr:rowOff>
        </xdr:from>
        <xdr:to>
          <xdr:col>5</xdr:col>
          <xdr:colOff>504825</xdr:colOff>
          <xdr:row>31</xdr:row>
          <xdr:rowOff>171450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0</xdr:rowOff>
        </xdr:from>
        <xdr:to>
          <xdr:col>5</xdr:col>
          <xdr:colOff>504825</xdr:colOff>
          <xdr:row>35</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0</xdr:rowOff>
        </xdr:from>
        <xdr:to>
          <xdr:col>5</xdr:col>
          <xdr:colOff>504825</xdr:colOff>
          <xdr:row>36</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35</xdr:row>
          <xdr:rowOff>0</xdr:rowOff>
        </xdr:from>
        <xdr:to>
          <xdr:col>5</xdr:col>
          <xdr:colOff>504825</xdr:colOff>
          <xdr:row>36</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37</xdr:row>
          <xdr:rowOff>0</xdr:rowOff>
        </xdr:from>
        <xdr:to>
          <xdr:col>5</xdr:col>
          <xdr:colOff>504825</xdr:colOff>
          <xdr:row>38</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39</xdr:row>
          <xdr:rowOff>0</xdr:rowOff>
        </xdr:from>
        <xdr:to>
          <xdr:col>5</xdr:col>
          <xdr:colOff>504825</xdr:colOff>
          <xdr:row>39</xdr:row>
          <xdr:rowOff>171450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154</xdr:row>
          <xdr:rowOff>0</xdr:rowOff>
        </xdr:from>
        <xdr:to>
          <xdr:col>5</xdr:col>
          <xdr:colOff>885825</xdr:colOff>
          <xdr:row>155</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159</xdr:row>
          <xdr:rowOff>0</xdr:rowOff>
        </xdr:from>
        <xdr:to>
          <xdr:col>5</xdr:col>
          <xdr:colOff>885825</xdr:colOff>
          <xdr:row>160</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378899</xdr:colOff>
      <xdr:row>12</xdr:row>
      <xdr:rowOff>153285</xdr:rowOff>
    </xdr:from>
    <xdr:to>
      <xdr:col>5</xdr:col>
      <xdr:colOff>337757</xdr:colOff>
      <xdr:row>18</xdr:row>
      <xdr:rowOff>72330</xdr:rowOff>
    </xdr:to>
    <xdr:sp macro="" textlink="">
      <xdr:nvSpPr>
        <xdr:cNvPr id="5" name="Textfeld 4">
          <a:extLst>
            <a:ext uri="{FF2B5EF4-FFF2-40B4-BE49-F238E27FC236}">
              <a16:creationId xmlns:a16="http://schemas.microsoft.com/office/drawing/2014/main" id="{A7E4A781-989D-42B3-838D-9B056905610F}"/>
            </a:ext>
          </a:extLst>
        </xdr:cNvPr>
        <xdr:cNvSpPr txBox="1"/>
      </xdr:nvSpPr>
      <xdr:spPr>
        <a:xfrm>
          <a:off x="4201064" y="2727938"/>
          <a:ext cx="9144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776378</xdr:colOff>
      <xdr:row>0</xdr:row>
      <xdr:rowOff>0</xdr:rowOff>
    </xdr:from>
    <xdr:to>
      <xdr:col>8</xdr:col>
      <xdr:colOff>966158</xdr:colOff>
      <xdr:row>3</xdr:row>
      <xdr:rowOff>121281</xdr:rowOff>
    </xdr:to>
    <xdr:pic>
      <xdr:nvPicPr>
        <xdr:cNvPr id="5" name="Bild 2" descr="TAB-Logo_2012_4c">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8067" y="0"/>
          <a:ext cx="1158593" cy="7184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685800</xdr:colOff>
          <xdr:row>27</xdr:row>
          <xdr:rowOff>123825</xdr:rowOff>
        </xdr:from>
        <xdr:to>
          <xdr:col>5</xdr:col>
          <xdr:colOff>904875</xdr:colOff>
          <xdr:row>29</xdr:row>
          <xdr:rowOff>0</xdr:rowOff>
        </xdr:to>
        <xdr:sp macro="" textlink="">
          <xdr:nvSpPr>
            <xdr:cNvPr id="42005" name="Check Box 21" hidden="1">
              <a:extLst>
                <a:ext uri="{63B3BB69-23CF-44E3-9099-C40C66FF867C}">
                  <a14:compatExt spid="_x0000_s42005"/>
                </a:ext>
                <a:ext uri="{FF2B5EF4-FFF2-40B4-BE49-F238E27FC236}">
                  <a16:creationId xmlns:a16="http://schemas.microsoft.com/office/drawing/2014/main" id="{00000000-0008-0000-0200-00001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31</xdr:row>
          <xdr:rowOff>28575</xdr:rowOff>
        </xdr:from>
        <xdr:to>
          <xdr:col>6</xdr:col>
          <xdr:colOff>590550</xdr:colOff>
          <xdr:row>32</xdr:row>
          <xdr:rowOff>47625</xdr:rowOff>
        </xdr:to>
        <xdr:sp macro="" textlink="">
          <xdr:nvSpPr>
            <xdr:cNvPr id="42006" name="Check Box 22" hidden="1">
              <a:extLst>
                <a:ext uri="{63B3BB69-23CF-44E3-9099-C40C66FF867C}">
                  <a14:compatExt spid="_x0000_s42006"/>
                </a:ext>
                <a:ext uri="{FF2B5EF4-FFF2-40B4-BE49-F238E27FC236}">
                  <a16:creationId xmlns:a16="http://schemas.microsoft.com/office/drawing/2014/main" id="{00000000-0008-0000-0200-00001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27</xdr:row>
          <xdr:rowOff>19050</xdr:rowOff>
        </xdr:from>
        <xdr:to>
          <xdr:col>5</xdr:col>
          <xdr:colOff>838200</xdr:colOff>
          <xdr:row>27</xdr:row>
          <xdr:rowOff>161925</xdr:rowOff>
        </xdr:to>
        <xdr:sp macro="" textlink="">
          <xdr:nvSpPr>
            <xdr:cNvPr id="42007" name="Check Box 23" hidden="1">
              <a:extLst>
                <a:ext uri="{63B3BB69-23CF-44E3-9099-C40C66FF867C}">
                  <a14:compatExt spid="_x0000_s42007"/>
                </a:ext>
                <a:ext uri="{FF2B5EF4-FFF2-40B4-BE49-F238E27FC236}">
                  <a16:creationId xmlns:a16="http://schemas.microsoft.com/office/drawing/2014/main" id="{00000000-0008-0000-0200-00001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51</xdr:row>
          <xdr:rowOff>142875</xdr:rowOff>
        </xdr:from>
        <xdr:to>
          <xdr:col>5</xdr:col>
          <xdr:colOff>962025</xdr:colOff>
          <xdr:row>52</xdr:row>
          <xdr:rowOff>123825</xdr:rowOff>
        </xdr:to>
        <xdr:sp macro="" textlink="">
          <xdr:nvSpPr>
            <xdr:cNvPr id="42008" name="Check Box 24" hidden="1">
              <a:extLst>
                <a:ext uri="{63B3BB69-23CF-44E3-9099-C40C66FF867C}">
                  <a14:compatExt spid="_x0000_s42008"/>
                </a:ext>
                <a:ext uri="{FF2B5EF4-FFF2-40B4-BE49-F238E27FC236}">
                  <a16:creationId xmlns:a16="http://schemas.microsoft.com/office/drawing/2014/main" id="{00000000-0008-0000-0200-00001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57</xdr:row>
          <xdr:rowOff>9525</xdr:rowOff>
        </xdr:from>
        <xdr:to>
          <xdr:col>5</xdr:col>
          <xdr:colOff>695325</xdr:colOff>
          <xdr:row>57</xdr:row>
          <xdr:rowOff>180975</xdr:rowOff>
        </xdr:to>
        <xdr:sp macro="" textlink="">
          <xdr:nvSpPr>
            <xdr:cNvPr id="42009" name="Check Box 25" hidden="1">
              <a:extLst>
                <a:ext uri="{63B3BB69-23CF-44E3-9099-C40C66FF867C}">
                  <a14:compatExt spid="_x0000_s42009"/>
                </a:ext>
                <a:ext uri="{FF2B5EF4-FFF2-40B4-BE49-F238E27FC236}">
                  <a16:creationId xmlns:a16="http://schemas.microsoft.com/office/drawing/2014/main" id="{00000000-0008-0000-0200-00001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63</xdr:row>
          <xdr:rowOff>19050</xdr:rowOff>
        </xdr:from>
        <xdr:to>
          <xdr:col>5</xdr:col>
          <xdr:colOff>923925</xdr:colOff>
          <xdr:row>63</xdr:row>
          <xdr:rowOff>180975</xdr:rowOff>
        </xdr:to>
        <xdr:sp macro="" textlink="">
          <xdr:nvSpPr>
            <xdr:cNvPr id="42010" name="Check Box 26" hidden="1">
              <a:extLst>
                <a:ext uri="{63B3BB69-23CF-44E3-9099-C40C66FF867C}">
                  <a14:compatExt spid="_x0000_s42010"/>
                </a:ext>
                <a:ext uri="{FF2B5EF4-FFF2-40B4-BE49-F238E27FC236}">
                  <a16:creationId xmlns:a16="http://schemas.microsoft.com/office/drawing/2014/main" id="{00000000-0008-0000-0200-00001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66</xdr:row>
          <xdr:rowOff>142875</xdr:rowOff>
        </xdr:from>
        <xdr:to>
          <xdr:col>5</xdr:col>
          <xdr:colOff>809625</xdr:colOff>
          <xdr:row>67</xdr:row>
          <xdr:rowOff>133350</xdr:rowOff>
        </xdr:to>
        <xdr:sp macro="" textlink="">
          <xdr:nvSpPr>
            <xdr:cNvPr id="42011" name="Check Box 27" hidden="1">
              <a:extLst>
                <a:ext uri="{63B3BB69-23CF-44E3-9099-C40C66FF867C}">
                  <a14:compatExt spid="_x0000_s42011"/>
                </a:ext>
                <a:ext uri="{FF2B5EF4-FFF2-40B4-BE49-F238E27FC236}">
                  <a16:creationId xmlns:a16="http://schemas.microsoft.com/office/drawing/2014/main" id="{00000000-0008-0000-0200-00001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76</xdr:row>
          <xdr:rowOff>19050</xdr:rowOff>
        </xdr:from>
        <xdr:to>
          <xdr:col>5</xdr:col>
          <xdr:colOff>619125</xdr:colOff>
          <xdr:row>77</xdr:row>
          <xdr:rowOff>0</xdr:rowOff>
        </xdr:to>
        <xdr:sp macro="" textlink="">
          <xdr:nvSpPr>
            <xdr:cNvPr id="42012" name="Check Box 28" hidden="1">
              <a:extLst>
                <a:ext uri="{63B3BB69-23CF-44E3-9099-C40C66FF867C}">
                  <a14:compatExt spid="_x0000_s42012"/>
                </a:ext>
                <a:ext uri="{FF2B5EF4-FFF2-40B4-BE49-F238E27FC236}">
                  <a16:creationId xmlns:a16="http://schemas.microsoft.com/office/drawing/2014/main" id="{00000000-0008-0000-0200-00001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81</xdr:row>
          <xdr:rowOff>161925</xdr:rowOff>
        </xdr:from>
        <xdr:to>
          <xdr:col>5</xdr:col>
          <xdr:colOff>628650</xdr:colOff>
          <xdr:row>82</xdr:row>
          <xdr:rowOff>142875</xdr:rowOff>
        </xdr:to>
        <xdr:sp macro="" textlink="">
          <xdr:nvSpPr>
            <xdr:cNvPr id="42013" name="Check Box 29" hidden="1">
              <a:extLst>
                <a:ext uri="{63B3BB69-23CF-44E3-9099-C40C66FF867C}">
                  <a14:compatExt spid="_x0000_s42013"/>
                </a:ext>
                <a:ext uri="{FF2B5EF4-FFF2-40B4-BE49-F238E27FC236}">
                  <a16:creationId xmlns:a16="http://schemas.microsoft.com/office/drawing/2014/main" id="{00000000-0008-0000-0200-00001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29</xdr:row>
          <xdr:rowOff>133350</xdr:rowOff>
        </xdr:from>
        <xdr:to>
          <xdr:col>6</xdr:col>
          <xdr:colOff>590550</xdr:colOff>
          <xdr:row>30</xdr:row>
          <xdr:rowOff>171450</xdr:rowOff>
        </xdr:to>
        <xdr:sp macro="" textlink="">
          <xdr:nvSpPr>
            <xdr:cNvPr id="42015" name="Check Box 31" hidden="1">
              <a:extLst>
                <a:ext uri="{63B3BB69-23CF-44E3-9099-C40C66FF867C}">
                  <a14:compatExt spid="_x0000_s42015"/>
                </a:ext>
                <a:ext uri="{FF2B5EF4-FFF2-40B4-BE49-F238E27FC236}">
                  <a16:creationId xmlns:a16="http://schemas.microsoft.com/office/drawing/2014/main" id="{00000000-0008-0000-0200-00001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28</xdr:row>
          <xdr:rowOff>114300</xdr:rowOff>
        </xdr:from>
        <xdr:to>
          <xdr:col>5</xdr:col>
          <xdr:colOff>895350</xdr:colOff>
          <xdr:row>30</xdr:row>
          <xdr:rowOff>0</xdr:rowOff>
        </xdr:to>
        <xdr:sp macro="" textlink="">
          <xdr:nvSpPr>
            <xdr:cNvPr id="42016" name="Check Box 32" hidden="1">
              <a:extLst>
                <a:ext uri="{63B3BB69-23CF-44E3-9099-C40C66FF867C}">
                  <a14:compatExt spid="_x0000_s42016"/>
                </a:ext>
                <a:ext uri="{FF2B5EF4-FFF2-40B4-BE49-F238E27FC236}">
                  <a16:creationId xmlns:a16="http://schemas.microsoft.com/office/drawing/2014/main" id="{00000000-0008-0000-0200-00002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40</xdr:row>
          <xdr:rowOff>142875</xdr:rowOff>
        </xdr:from>
        <xdr:to>
          <xdr:col>5</xdr:col>
          <xdr:colOff>581025</xdr:colOff>
          <xdr:row>41</xdr:row>
          <xdr:rowOff>171450</xdr:rowOff>
        </xdr:to>
        <xdr:sp macro="" textlink="">
          <xdr:nvSpPr>
            <xdr:cNvPr id="42017" name="Check Box 33" hidden="1">
              <a:extLst>
                <a:ext uri="{63B3BB69-23CF-44E3-9099-C40C66FF867C}">
                  <a14:compatExt spid="_x0000_s42017"/>
                </a:ext>
                <a:ext uri="{FF2B5EF4-FFF2-40B4-BE49-F238E27FC236}">
                  <a16:creationId xmlns:a16="http://schemas.microsoft.com/office/drawing/2014/main" id="{00000000-0008-0000-0200-00002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60</xdr:row>
          <xdr:rowOff>0</xdr:rowOff>
        </xdr:from>
        <xdr:to>
          <xdr:col>5</xdr:col>
          <xdr:colOff>695325</xdr:colOff>
          <xdr:row>60</xdr:row>
          <xdr:rowOff>180975</xdr:rowOff>
        </xdr:to>
        <xdr:sp macro="" textlink="">
          <xdr:nvSpPr>
            <xdr:cNvPr id="42018" name="Check Box 34" hidden="1">
              <a:extLst>
                <a:ext uri="{63B3BB69-23CF-44E3-9099-C40C66FF867C}">
                  <a14:compatExt spid="_x0000_s42018"/>
                </a:ext>
                <a:ext uri="{FF2B5EF4-FFF2-40B4-BE49-F238E27FC236}">
                  <a16:creationId xmlns:a16="http://schemas.microsoft.com/office/drawing/2014/main" id="{00000000-0008-0000-0200-00002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78</xdr:row>
          <xdr:rowOff>19050</xdr:rowOff>
        </xdr:from>
        <xdr:to>
          <xdr:col>5</xdr:col>
          <xdr:colOff>619125</xdr:colOff>
          <xdr:row>79</xdr:row>
          <xdr:rowOff>0</xdr:rowOff>
        </xdr:to>
        <xdr:sp macro="" textlink="">
          <xdr:nvSpPr>
            <xdr:cNvPr id="42019" name="Check Box 35" hidden="1">
              <a:extLst>
                <a:ext uri="{63B3BB69-23CF-44E3-9099-C40C66FF867C}">
                  <a14:compatExt spid="_x0000_s42019"/>
                </a:ext>
                <a:ext uri="{FF2B5EF4-FFF2-40B4-BE49-F238E27FC236}">
                  <a16:creationId xmlns:a16="http://schemas.microsoft.com/office/drawing/2014/main" id="{00000000-0008-0000-0200-00002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84</xdr:row>
          <xdr:rowOff>161925</xdr:rowOff>
        </xdr:from>
        <xdr:to>
          <xdr:col>5</xdr:col>
          <xdr:colOff>638175</xdr:colOff>
          <xdr:row>85</xdr:row>
          <xdr:rowOff>142875</xdr:rowOff>
        </xdr:to>
        <xdr:sp macro="" textlink="">
          <xdr:nvSpPr>
            <xdr:cNvPr id="42020" name="Check Box 36" hidden="1">
              <a:extLst>
                <a:ext uri="{63B3BB69-23CF-44E3-9099-C40C66FF867C}">
                  <a14:compatExt spid="_x0000_s42020"/>
                </a:ext>
                <a:ext uri="{FF2B5EF4-FFF2-40B4-BE49-F238E27FC236}">
                  <a16:creationId xmlns:a16="http://schemas.microsoft.com/office/drawing/2014/main" id="{00000000-0008-0000-0200-00002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38</xdr:row>
          <xdr:rowOff>0</xdr:rowOff>
        </xdr:from>
        <xdr:to>
          <xdr:col>5</xdr:col>
          <xdr:colOff>504825</xdr:colOff>
          <xdr:row>38</xdr:row>
          <xdr:rowOff>171450</xdr:rowOff>
        </xdr:to>
        <xdr:sp macro="" textlink="">
          <xdr:nvSpPr>
            <xdr:cNvPr id="42021" name="Check Box 37" hidden="1">
              <a:extLst>
                <a:ext uri="{63B3BB69-23CF-44E3-9099-C40C66FF867C}">
                  <a14:compatExt spid="_x0000_s42021"/>
                </a:ext>
                <a:ext uri="{FF2B5EF4-FFF2-40B4-BE49-F238E27FC236}">
                  <a16:creationId xmlns:a16="http://schemas.microsoft.com/office/drawing/2014/main" id="{00000000-0008-0000-0200-00002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266700</xdr:colOff>
          <xdr:row>25</xdr:row>
          <xdr:rowOff>123825</xdr:rowOff>
        </xdr:from>
        <xdr:to>
          <xdr:col>5</xdr:col>
          <xdr:colOff>495300</xdr:colOff>
          <xdr:row>26</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142875</xdr:rowOff>
        </xdr:from>
        <xdr:to>
          <xdr:col>5</xdr:col>
          <xdr:colOff>504825</xdr:colOff>
          <xdr:row>29</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68</xdr:row>
          <xdr:rowOff>9525</xdr:rowOff>
        </xdr:from>
        <xdr:to>
          <xdr:col>5</xdr:col>
          <xdr:colOff>942975</xdr:colOff>
          <xdr:row>69</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78</xdr:row>
          <xdr:rowOff>0</xdr:rowOff>
        </xdr:from>
        <xdr:to>
          <xdr:col>5</xdr:col>
          <xdr:colOff>923925</xdr:colOff>
          <xdr:row>79</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1359524</xdr:colOff>
      <xdr:row>83</xdr:row>
      <xdr:rowOff>0</xdr:rowOff>
    </xdr:from>
    <xdr:ext cx="184731" cy="264560"/>
    <xdr:sp macro="" textlink="">
      <xdr:nvSpPr>
        <xdr:cNvPr id="23" name="Textfeld 22">
          <a:extLst>
            <a:ext uri="{FF2B5EF4-FFF2-40B4-BE49-F238E27FC236}">
              <a16:creationId xmlns:a16="http://schemas.microsoft.com/office/drawing/2014/main" id="{00000000-0008-0000-0400-000017000000}"/>
            </a:ext>
          </a:extLst>
        </xdr:cNvPr>
        <xdr:cNvSpPr txBox="1"/>
      </xdr:nvSpPr>
      <xdr:spPr>
        <a:xfrm>
          <a:off x="8895560" y="239745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83</xdr:row>
      <xdr:rowOff>0</xdr:rowOff>
    </xdr:from>
    <xdr:ext cx="184731" cy="264560"/>
    <xdr:sp macro="" textlink="">
      <xdr:nvSpPr>
        <xdr:cNvPr id="24" name="Textfeld 23">
          <a:extLst>
            <a:ext uri="{FF2B5EF4-FFF2-40B4-BE49-F238E27FC236}">
              <a16:creationId xmlns:a16="http://schemas.microsoft.com/office/drawing/2014/main" id="{00000000-0008-0000-0400-000018000000}"/>
            </a:ext>
          </a:extLst>
        </xdr:cNvPr>
        <xdr:cNvSpPr txBox="1"/>
      </xdr:nvSpPr>
      <xdr:spPr>
        <a:xfrm>
          <a:off x="8874857" y="239745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4</xdr:col>
      <xdr:colOff>938553</xdr:colOff>
      <xdr:row>83</xdr:row>
      <xdr:rowOff>0</xdr:rowOff>
    </xdr:from>
    <xdr:ext cx="184731" cy="224998"/>
    <xdr:sp macro="" textlink="">
      <xdr:nvSpPr>
        <xdr:cNvPr id="30" name="Textfeld 29">
          <a:extLst>
            <a:ext uri="{FF2B5EF4-FFF2-40B4-BE49-F238E27FC236}">
              <a16:creationId xmlns:a16="http://schemas.microsoft.com/office/drawing/2014/main" id="{00000000-0008-0000-0400-00001E000000}"/>
            </a:ext>
          </a:extLst>
        </xdr:cNvPr>
        <xdr:cNvSpPr txBox="1"/>
      </xdr:nvSpPr>
      <xdr:spPr>
        <a:xfrm>
          <a:off x="4768681" y="46028824"/>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266700</xdr:colOff>
          <xdr:row>30</xdr:row>
          <xdr:rowOff>123825</xdr:rowOff>
        </xdr:from>
        <xdr:to>
          <xdr:col>5</xdr:col>
          <xdr:colOff>495300</xdr:colOff>
          <xdr:row>32</xdr:row>
          <xdr:rowOff>76200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33</xdr:row>
          <xdr:rowOff>104775</xdr:rowOff>
        </xdr:from>
        <xdr:to>
          <xdr:col>5</xdr:col>
          <xdr:colOff>504825</xdr:colOff>
          <xdr:row>35</xdr:row>
          <xdr:rowOff>28575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36</xdr:row>
          <xdr:rowOff>47625</xdr:rowOff>
        </xdr:from>
        <xdr:to>
          <xdr:col>5</xdr:col>
          <xdr:colOff>504825</xdr:colOff>
          <xdr:row>38</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50</xdr:row>
          <xdr:rowOff>342900</xdr:rowOff>
        </xdr:from>
        <xdr:to>
          <xdr:col>5</xdr:col>
          <xdr:colOff>590550</xdr:colOff>
          <xdr:row>52</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66</xdr:row>
          <xdr:rowOff>0</xdr:rowOff>
        </xdr:from>
        <xdr:to>
          <xdr:col>6</xdr:col>
          <xdr:colOff>0</xdr:colOff>
          <xdr:row>67</xdr:row>
          <xdr:rowOff>19050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752475</xdr:colOff>
          <xdr:row>65</xdr:row>
          <xdr:rowOff>0</xdr:rowOff>
        </xdr:from>
        <xdr:to>
          <xdr:col>5</xdr:col>
          <xdr:colOff>942975</xdr:colOff>
          <xdr:row>66</xdr:row>
          <xdr:rowOff>19050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70</xdr:row>
          <xdr:rowOff>9525</xdr:rowOff>
        </xdr:from>
        <xdr:to>
          <xdr:col>5</xdr:col>
          <xdr:colOff>942975</xdr:colOff>
          <xdr:row>71</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72</xdr:row>
          <xdr:rowOff>9525</xdr:rowOff>
        </xdr:from>
        <xdr:to>
          <xdr:col>5</xdr:col>
          <xdr:colOff>942975</xdr:colOff>
          <xdr:row>73</xdr:row>
          <xdr:rowOff>28575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742950</xdr:colOff>
          <xdr:row>76</xdr:row>
          <xdr:rowOff>9525</xdr:rowOff>
        </xdr:from>
        <xdr:to>
          <xdr:col>5</xdr:col>
          <xdr:colOff>942975</xdr:colOff>
          <xdr:row>77</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714375</xdr:colOff>
          <xdr:row>28</xdr:row>
          <xdr:rowOff>66675</xdr:rowOff>
        </xdr:from>
        <xdr:to>
          <xdr:col>5</xdr:col>
          <xdr:colOff>876300</xdr:colOff>
          <xdr:row>29</xdr:row>
          <xdr:rowOff>133350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29</xdr:row>
          <xdr:rowOff>133350</xdr:rowOff>
        </xdr:from>
        <xdr:to>
          <xdr:col>5</xdr:col>
          <xdr:colOff>962025</xdr:colOff>
          <xdr:row>31</xdr:row>
          <xdr:rowOff>66675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64</xdr:row>
          <xdr:rowOff>19050</xdr:rowOff>
        </xdr:from>
        <xdr:to>
          <xdr:col>5</xdr:col>
          <xdr:colOff>923925</xdr:colOff>
          <xdr:row>65</xdr:row>
          <xdr:rowOff>19050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1359524</xdr:colOff>
      <xdr:row>69</xdr:row>
      <xdr:rowOff>179430</xdr:rowOff>
    </xdr:from>
    <xdr:ext cx="344710" cy="264560"/>
    <xdr:sp macro="" textlink="">
      <xdr:nvSpPr>
        <xdr:cNvPr id="23" name="Textfeld 22">
          <a:extLst>
            <a:ext uri="{FF2B5EF4-FFF2-40B4-BE49-F238E27FC236}">
              <a16:creationId xmlns:a16="http://schemas.microsoft.com/office/drawing/2014/main" id="{00000000-0008-0000-0500-000017000000}"/>
            </a:ext>
          </a:extLst>
        </xdr:cNvPr>
        <xdr:cNvSpPr txBox="1"/>
      </xdr:nvSpPr>
      <xdr:spPr>
        <a:xfrm>
          <a:off x="8881758" y="39973083"/>
          <a:ext cx="344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b="1"/>
            <a:t>m²</a:t>
          </a:r>
        </a:p>
      </xdr:txBody>
    </xdr:sp>
    <xdr:clientData/>
  </xdr:oneCellAnchor>
  <xdr:oneCellAnchor>
    <xdr:from>
      <xdr:col>8</xdr:col>
      <xdr:colOff>1338821</xdr:colOff>
      <xdr:row>71</xdr:row>
      <xdr:rowOff>124220</xdr:rowOff>
    </xdr:from>
    <xdr:ext cx="344710" cy="264560"/>
    <xdr:sp macro="" textlink="">
      <xdr:nvSpPr>
        <xdr:cNvPr id="24" name="Textfeld 23">
          <a:extLst>
            <a:ext uri="{FF2B5EF4-FFF2-40B4-BE49-F238E27FC236}">
              <a16:creationId xmlns:a16="http://schemas.microsoft.com/office/drawing/2014/main" id="{00000000-0008-0000-0500-000018000000}"/>
            </a:ext>
          </a:extLst>
        </xdr:cNvPr>
        <xdr:cNvSpPr txBox="1"/>
      </xdr:nvSpPr>
      <xdr:spPr>
        <a:xfrm>
          <a:off x="8861055" y="40297435"/>
          <a:ext cx="344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100" b="1"/>
            <a:t>m²</a:t>
          </a:r>
        </a:p>
      </xdr:txBody>
    </xdr:sp>
    <xdr:clientData/>
  </xdr:oneCellAnchor>
  <mc:AlternateContent xmlns:mc="http://schemas.openxmlformats.org/markup-compatibility/2006">
    <mc:Choice xmlns:a14="http://schemas.microsoft.com/office/drawing/2010/main" Requires="a14">
      <xdr:twoCellAnchor editAs="oneCell">
        <xdr:from>
          <xdr:col>5</xdr:col>
          <xdr:colOff>304800</xdr:colOff>
          <xdr:row>78</xdr:row>
          <xdr:rowOff>0</xdr:rowOff>
        </xdr:from>
        <xdr:to>
          <xdr:col>5</xdr:col>
          <xdr:colOff>504825</xdr:colOff>
          <xdr:row>79</xdr:row>
          <xdr:rowOff>9525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79</xdr:row>
          <xdr:rowOff>0</xdr:rowOff>
        </xdr:from>
        <xdr:to>
          <xdr:col>5</xdr:col>
          <xdr:colOff>504825</xdr:colOff>
          <xdr:row>80</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81</xdr:row>
          <xdr:rowOff>0</xdr:rowOff>
        </xdr:from>
        <xdr:to>
          <xdr:col>5</xdr:col>
          <xdr:colOff>504825</xdr:colOff>
          <xdr:row>81</xdr:row>
          <xdr:rowOff>180975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83</xdr:row>
          <xdr:rowOff>0</xdr:rowOff>
        </xdr:from>
        <xdr:to>
          <xdr:col>5</xdr:col>
          <xdr:colOff>504825</xdr:colOff>
          <xdr:row>84</xdr:row>
          <xdr:rowOff>57150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938553</xdr:colOff>
      <xdr:row>92</xdr:row>
      <xdr:rowOff>0</xdr:rowOff>
    </xdr:from>
    <xdr:ext cx="184731" cy="224998"/>
    <xdr:sp macro="" textlink="">
      <xdr:nvSpPr>
        <xdr:cNvPr id="30" name="Textfeld 29">
          <a:extLst>
            <a:ext uri="{FF2B5EF4-FFF2-40B4-BE49-F238E27FC236}">
              <a16:creationId xmlns:a16="http://schemas.microsoft.com/office/drawing/2014/main" id="{00000000-0008-0000-0500-00001E000000}"/>
            </a:ext>
          </a:extLst>
        </xdr:cNvPr>
        <xdr:cNvSpPr txBox="1"/>
      </xdr:nvSpPr>
      <xdr:spPr>
        <a:xfrm>
          <a:off x="4768681" y="46028824"/>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695325</xdr:colOff>
          <xdr:row>56</xdr:row>
          <xdr:rowOff>19050</xdr:rowOff>
        </xdr:from>
        <xdr:to>
          <xdr:col>5</xdr:col>
          <xdr:colOff>923925</xdr:colOff>
          <xdr:row>57</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938553</xdr:colOff>
      <xdr:row>76</xdr:row>
      <xdr:rowOff>0</xdr:rowOff>
    </xdr:from>
    <xdr:ext cx="184731" cy="224998"/>
    <xdr:sp macro="" textlink="">
      <xdr:nvSpPr>
        <xdr:cNvPr id="12" name="Textfeld 11">
          <a:extLst>
            <a:ext uri="{FF2B5EF4-FFF2-40B4-BE49-F238E27FC236}">
              <a16:creationId xmlns:a16="http://schemas.microsoft.com/office/drawing/2014/main" id="{00000000-0008-0000-0600-00000C000000}"/>
            </a:ext>
          </a:extLst>
        </xdr:cNvPr>
        <xdr:cNvSpPr txBox="1"/>
      </xdr:nvSpPr>
      <xdr:spPr>
        <a:xfrm>
          <a:off x="4768681" y="25749849"/>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704850</xdr:colOff>
          <xdr:row>76</xdr:row>
          <xdr:rowOff>0</xdr:rowOff>
        </xdr:from>
        <xdr:to>
          <xdr:col>5</xdr:col>
          <xdr:colOff>895350</xdr:colOff>
          <xdr:row>77</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78</xdr:row>
          <xdr:rowOff>152400</xdr:rowOff>
        </xdr:from>
        <xdr:to>
          <xdr:col>5</xdr:col>
          <xdr:colOff>895350</xdr:colOff>
          <xdr:row>80</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84</xdr:row>
          <xdr:rowOff>161925</xdr:rowOff>
        </xdr:from>
        <xdr:to>
          <xdr:col>5</xdr:col>
          <xdr:colOff>895350</xdr:colOff>
          <xdr:row>86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95</xdr:row>
          <xdr:rowOff>0</xdr:rowOff>
        </xdr:from>
        <xdr:to>
          <xdr:col>5</xdr:col>
          <xdr:colOff>885825</xdr:colOff>
          <xdr:row>96</xdr:row>
          <xdr:rowOff>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91</xdr:row>
          <xdr:rowOff>161925</xdr:rowOff>
        </xdr:from>
        <xdr:to>
          <xdr:col>5</xdr:col>
          <xdr:colOff>895350</xdr:colOff>
          <xdr:row>93</xdr:row>
          <xdr:rowOff>19050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99</xdr:row>
          <xdr:rowOff>152400</xdr:rowOff>
        </xdr:from>
        <xdr:to>
          <xdr:col>5</xdr:col>
          <xdr:colOff>628650</xdr:colOff>
          <xdr:row>99</xdr:row>
          <xdr:rowOff>333375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733425</xdr:colOff>
          <xdr:row>28</xdr:row>
          <xdr:rowOff>133350</xdr:rowOff>
        </xdr:from>
        <xdr:to>
          <xdr:col>5</xdr:col>
          <xdr:colOff>895350</xdr:colOff>
          <xdr:row>29</xdr:row>
          <xdr:rowOff>28575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30</xdr:row>
          <xdr:rowOff>28575</xdr:rowOff>
        </xdr:from>
        <xdr:to>
          <xdr:col>5</xdr:col>
          <xdr:colOff>952500</xdr:colOff>
          <xdr:row>31</xdr:row>
          <xdr:rowOff>133350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60</xdr:row>
          <xdr:rowOff>19050</xdr:rowOff>
        </xdr:from>
        <xdr:to>
          <xdr:col>5</xdr:col>
          <xdr:colOff>923925</xdr:colOff>
          <xdr:row>61</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695325</xdr:colOff>
          <xdr:row>49</xdr:row>
          <xdr:rowOff>571500</xdr:rowOff>
        </xdr:from>
        <xdr:to>
          <xdr:col>5</xdr:col>
          <xdr:colOff>923925</xdr:colOff>
          <xdr:row>50</xdr:row>
          <xdr:rowOff>257175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1359524</xdr:colOff>
      <xdr:row>26</xdr:row>
      <xdr:rowOff>179430</xdr:rowOff>
    </xdr:from>
    <xdr:ext cx="184731" cy="264560"/>
    <xdr:sp macro="" textlink="">
      <xdr:nvSpPr>
        <xdr:cNvPr id="6" name="Textfeld 5">
          <a:extLst>
            <a:ext uri="{FF2B5EF4-FFF2-40B4-BE49-F238E27FC236}">
              <a16:creationId xmlns:a16="http://schemas.microsoft.com/office/drawing/2014/main" id="{00000000-0008-0000-0700-000006000000}"/>
            </a:ext>
          </a:extLst>
        </xdr:cNvPr>
        <xdr:cNvSpPr txBox="1"/>
      </xdr:nvSpPr>
      <xdr:spPr>
        <a:xfrm>
          <a:off x="8895560" y="198407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28</xdr:row>
      <xdr:rowOff>124220</xdr:rowOff>
    </xdr:from>
    <xdr:ext cx="184731" cy="264560"/>
    <xdr:sp macro="" textlink="">
      <xdr:nvSpPr>
        <xdr:cNvPr id="7" name="Textfeld 6">
          <a:extLst>
            <a:ext uri="{FF2B5EF4-FFF2-40B4-BE49-F238E27FC236}">
              <a16:creationId xmlns:a16="http://schemas.microsoft.com/office/drawing/2014/main" id="{00000000-0008-0000-0700-000007000000}"/>
            </a:ext>
          </a:extLst>
        </xdr:cNvPr>
        <xdr:cNvSpPr txBox="1"/>
      </xdr:nvSpPr>
      <xdr:spPr>
        <a:xfrm>
          <a:off x="8874857" y="20165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4</xdr:col>
      <xdr:colOff>938553</xdr:colOff>
      <xdr:row>103</xdr:row>
      <xdr:rowOff>0</xdr:rowOff>
    </xdr:from>
    <xdr:ext cx="184731" cy="224998"/>
    <xdr:sp macro="" textlink="">
      <xdr:nvSpPr>
        <xdr:cNvPr id="12" name="Textfeld 11">
          <a:extLst>
            <a:ext uri="{FF2B5EF4-FFF2-40B4-BE49-F238E27FC236}">
              <a16:creationId xmlns:a16="http://schemas.microsoft.com/office/drawing/2014/main" id="{00000000-0008-0000-0700-00000C000000}"/>
            </a:ext>
          </a:extLst>
        </xdr:cNvPr>
        <xdr:cNvSpPr txBox="1"/>
      </xdr:nvSpPr>
      <xdr:spPr>
        <a:xfrm>
          <a:off x="4768681" y="25749849"/>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723900</xdr:colOff>
          <xdr:row>48</xdr:row>
          <xdr:rowOff>19050</xdr:rowOff>
        </xdr:from>
        <xdr:to>
          <xdr:col>5</xdr:col>
          <xdr:colOff>876300</xdr:colOff>
          <xdr:row>49</xdr:row>
          <xdr:rowOff>66675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7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1759783</xdr:colOff>
      <xdr:row>51</xdr:row>
      <xdr:rowOff>674580</xdr:rowOff>
    </xdr:from>
    <xdr:ext cx="45719" cy="45719"/>
    <xdr:sp macro="" textlink="">
      <xdr:nvSpPr>
        <xdr:cNvPr id="4" name="Textfeld 3">
          <a:extLst>
            <a:ext uri="{FF2B5EF4-FFF2-40B4-BE49-F238E27FC236}">
              <a16:creationId xmlns:a16="http://schemas.microsoft.com/office/drawing/2014/main" id="{00000000-0008-0000-0700-000004000000}"/>
            </a:ext>
          </a:extLst>
        </xdr:cNvPr>
        <xdr:cNvSpPr txBox="1"/>
      </xdr:nvSpPr>
      <xdr:spPr>
        <a:xfrm flipV="1">
          <a:off x="9295819" y="10474187"/>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6</xdr:col>
          <xdr:colOff>295275</xdr:colOff>
          <xdr:row>77</xdr:row>
          <xdr:rowOff>409575</xdr:rowOff>
        </xdr:from>
        <xdr:to>
          <xdr:col>6</xdr:col>
          <xdr:colOff>523875</xdr:colOff>
          <xdr:row>79</xdr:row>
          <xdr:rowOff>47625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7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78</xdr:row>
          <xdr:rowOff>114300</xdr:rowOff>
        </xdr:from>
        <xdr:to>
          <xdr:col>6</xdr:col>
          <xdr:colOff>523875</xdr:colOff>
          <xdr:row>80</xdr:row>
          <xdr:rowOff>66675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7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79</xdr:row>
          <xdr:rowOff>133350</xdr:rowOff>
        </xdr:from>
        <xdr:to>
          <xdr:col>6</xdr:col>
          <xdr:colOff>523875</xdr:colOff>
          <xdr:row>81</xdr:row>
          <xdr:rowOff>76200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7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80</xdr:row>
          <xdr:rowOff>161925</xdr:rowOff>
        </xdr:from>
        <xdr:to>
          <xdr:col>6</xdr:col>
          <xdr:colOff>523875</xdr:colOff>
          <xdr:row>82</xdr:row>
          <xdr:rowOff>57150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7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81</xdr:row>
          <xdr:rowOff>114300</xdr:rowOff>
        </xdr:from>
        <xdr:to>
          <xdr:col>6</xdr:col>
          <xdr:colOff>523875</xdr:colOff>
          <xdr:row>82</xdr:row>
          <xdr:rowOff>161925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7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82</xdr:row>
          <xdr:rowOff>95250</xdr:rowOff>
        </xdr:from>
        <xdr:to>
          <xdr:col>6</xdr:col>
          <xdr:colOff>523875</xdr:colOff>
          <xdr:row>83</xdr:row>
          <xdr:rowOff>85725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7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86</xdr:row>
          <xdr:rowOff>28575</xdr:rowOff>
        </xdr:from>
        <xdr:to>
          <xdr:col>5</xdr:col>
          <xdr:colOff>428625</xdr:colOff>
          <xdr:row>87</xdr:row>
          <xdr:rowOff>28575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7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106</xdr:row>
          <xdr:rowOff>0</xdr:rowOff>
        </xdr:from>
        <xdr:to>
          <xdr:col>5</xdr:col>
          <xdr:colOff>323850</xdr:colOff>
          <xdr:row>107</xdr:row>
          <xdr:rowOff>9525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7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110</xdr:row>
          <xdr:rowOff>0</xdr:rowOff>
        </xdr:from>
        <xdr:to>
          <xdr:col>5</xdr:col>
          <xdr:colOff>323850</xdr:colOff>
          <xdr:row>111</xdr:row>
          <xdr:rowOff>9525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7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113</xdr:row>
          <xdr:rowOff>0</xdr:rowOff>
        </xdr:from>
        <xdr:to>
          <xdr:col>5</xdr:col>
          <xdr:colOff>323850</xdr:colOff>
          <xdr:row>114</xdr:row>
          <xdr:rowOff>9525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7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118</xdr:row>
          <xdr:rowOff>0</xdr:rowOff>
        </xdr:from>
        <xdr:to>
          <xdr:col>5</xdr:col>
          <xdr:colOff>323850</xdr:colOff>
          <xdr:row>119</xdr:row>
          <xdr:rowOff>9525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7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121</xdr:row>
          <xdr:rowOff>0</xdr:rowOff>
        </xdr:from>
        <xdr:to>
          <xdr:col>5</xdr:col>
          <xdr:colOff>323850</xdr:colOff>
          <xdr:row>122</xdr:row>
          <xdr:rowOff>19050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7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123</xdr:row>
          <xdr:rowOff>0</xdr:rowOff>
        </xdr:from>
        <xdr:to>
          <xdr:col>5</xdr:col>
          <xdr:colOff>323850</xdr:colOff>
          <xdr:row>124</xdr:row>
          <xdr:rowOff>9525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7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51</xdr:row>
          <xdr:rowOff>28575</xdr:rowOff>
        </xdr:from>
        <xdr:to>
          <xdr:col>5</xdr:col>
          <xdr:colOff>914400</xdr:colOff>
          <xdr:row>51</xdr:row>
          <xdr:rowOff>190500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7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96</xdr:row>
          <xdr:rowOff>161925</xdr:rowOff>
        </xdr:from>
        <xdr:to>
          <xdr:col>5</xdr:col>
          <xdr:colOff>600075</xdr:colOff>
          <xdr:row>97</xdr:row>
          <xdr:rowOff>133350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7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131</xdr:row>
          <xdr:rowOff>0</xdr:rowOff>
        </xdr:from>
        <xdr:to>
          <xdr:col>5</xdr:col>
          <xdr:colOff>323850</xdr:colOff>
          <xdr:row>132</xdr:row>
          <xdr:rowOff>9525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7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132</xdr:row>
          <xdr:rowOff>0</xdr:rowOff>
        </xdr:from>
        <xdr:to>
          <xdr:col>5</xdr:col>
          <xdr:colOff>323850</xdr:colOff>
          <xdr:row>133</xdr:row>
          <xdr:rowOff>9525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7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133</xdr:row>
          <xdr:rowOff>0</xdr:rowOff>
        </xdr:from>
        <xdr:to>
          <xdr:col>5</xdr:col>
          <xdr:colOff>323850</xdr:colOff>
          <xdr:row>134</xdr:row>
          <xdr:rowOff>9525</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7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134</xdr:row>
          <xdr:rowOff>0</xdr:rowOff>
        </xdr:from>
        <xdr:to>
          <xdr:col>5</xdr:col>
          <xdr:colOff>323850</xdr:colOff>
          <xdr:row>135</xdr:row>
          <xdr:rowOff>9525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7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135</xdr:row>
          <xdr:rowOff>0</xdr:rowOff>
        </xdr:from>
        <xdr:to>
          <xdr:col>5</xdr:col>
          <xdr:colOff>323850</xdr:colOff>
          <xdr:row>136</xdr:row>
          <xdr:rowOff>9525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7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136</xdr:row>
          <xdr:rowOff>0</xdr:rowOff>
        </xdr:from>
        <xdr:to>
          <xdr:col>5</xdr:col>
          <xdr:colOff>323850</xdr:colOff>
          <xdr:row>137</xdr:row>
          <xdr:rowOff>9525</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7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137</xdr:row>
          <xdr:rowOff>0</xdr:rowOff>
        </xdr:from>
        <xdr:to>
          <xdr:col>5</xdr:col>
          <xdr:colOff>323850</xdr:colOff>
          <xdr:row>138</xdr:row>
          <xdr:rowOff>9525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7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138</xdr:row>
          <xdr:rowOff>0</xdr:rowOff>
        </xdr:from>
        <xdr:to>
          <xdr:col>5</xdr:col>
          <xdr:colOff>323850</xdr:colOff>
          <xdr:row>139</xdr:row>
          <xdr:rowOff>9525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7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143</xdr:row>
          <xdr:rowOff>0</xdr:rowOff>
        </xdr:from>
        <xdr:to>
          <xdr:col>5</xdr:col>
          <xdr:colOff>323850</xdr:colOff>
          <xdr:row>144</xdr:row>
          <xdr:rowOff>9525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7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53</xdr:row>
          <xdr:rowOff>85725</xdr:rowOff>
        </xdr:from>
        <xdr:to>
          <xdr:col>5</xdr:col>
          <xdr:colOff>600075</xdr:colOff>
          <xdr:row>55</xdr:row>
          <xdr:rowOff>47625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7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98</xdr:row>
          <xdr:rowOff>9525</xdr:rowOff>
        </xdr:from>
        <xdr:to>
          <xdr:col>5</xdr:col>
          <xdr:colOff>600075</xdr:colOff>
          <xdr:row>99</xdr:row>
          <xdr:rowOff>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7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8</xdr:col>
      <xdr:colOff>400266</xdr:colOff>
      <xdr:row>0</xdr:row>
      <xdr:rowOff>0</xdr:rowOff>
    </xdr:from>
    <xdr:to>
      <xdr:col>8</xdr:col>
      <xdr:colOff>1561381</xdr:colOff>
      <xdr:row>3</xdr:row>
      <xdr:rowOff>121281</xdr:rowOff>
    </xdr:to>
    <xdr:pic>
      <xdr:nvPicPr>
        <xdr:cNvPr id="2" name="Bild 2" descr="TAB-Logo_2012_4c">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2500" y="0"/>
          <a:ext cx="1161115" cy="664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1359524</xdr:colOff>
      <xdr:row>160</xdr:row>
      <xdr:rowOff>179430</xdr:rowOff>
    </xdr:from>
    <xdr:ext cx="184731" cy="264560"/>
    <xdr:sp macro="" textlink="">
      <xdr:nvSpPr>
        <xdr:cNvPr id="4" name="Textfeld 3">
          <a:extLst>
            <a:ext uri="{FF2B5EF4-FFF2-40B4-BE49-F238E27FC236}">
              <a16:creationId xmlns:a16="http://schemas.microsoft.com/office/drawing/2014/main" id="{00000000-0008-0000-0800-000004000000}"/>
            </a:ext>
          </a:extLst>
        </xdr:cNvPr>
        <xdr:cNvSpPr txBox="1"/>
      </xdr:nvSpPr>
      <xdr:spPr>
        <a:xfrm>
          <a:off x="8881758" y="197613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163</xdr:row>
      <xdr:rowOff>124220</xdr:rowOff>
    </xdr:from>
    <xdr:ext cx="184731" cy="264560"/>
    <xdr:sp macro="" textlink="">
      <xdr:nvSpPr>
        <xdr:cNvPr id="5" name="Textfeld 4">
          <a:extLst>
            <a:ext uri="{FF2B5EF4-FFF2-40B4-BE49-F238E27FC236}">
              <a16:creationId xmlns:a16="http://schemas.microsoft.com/office/drawing/2014/main" id="{00000000-0008-0000-0800-000005000000}"/>
            </a:ext>
          </a:extLst>
        </xdr:cNvPr>
        <xdr:cNvSpPr txBox="1"/>
      </xdr:nvSpPr>
      <xdr:spPr>
        <a:xfrm>
          <a:off x="8861055" y="20085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4</xdr:col>
      <xdr:colOff>938553</xdr:colOff>
      <xdr:row>41</xdr:row>
      <xdr:rowOff>0</xdr:rowOff>
    </xdr:from>
    <xdr:ext cx="184731" cy="224998"/>
    <xdr:sp macro="" textlink="">
      <xdr:nvSpPr>
        <xdr:cNvPr id="6" name="Textfeld 5">
          <a:extLst>
            <a:ext uri="{FF2B5EF4-FFF2-40B4-BE49-F238E27FC236}">
              <a16:creationId xmlns:a16="http://schemas.microsoft.com/office/drawing/2014/main" id="{00000000-0008-0000-0800-000006000000}"/>
            </a:ext>
          </a:extLst>
        </xdr:cNvPr>
        <xdr:cNvSpPr txBox="1"/>
      </xdr:nvSpPr>
      <xdr:spPr>
        <a:xfrm>
          <a:off x="4768681" y="24412755"/>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xdr:oneCellAnchor>
    <xdr:from>
      <xdr:col>8</xdr:col>
      <xdr:colOff>1759783</xdr:colOff>
      <xdr:row>88</xdr:row>
      <xdr:rowOff>674580</xdr:rowOff>
    </xdr:from>
    <xdr:ext cx="45719" cy="45719"/>
    <xdr:sp macro="" textlink="">
      <xdr:nvSpPr>
        <xdr:cNvPr id="8" name="Textfeld 7">
          <a:extLst>
            <a:ext uri="{FF2B5EF4-FFF2-40B4-BE49-F238E27FC236}">
              <a16:creationId xmlns:a16="http://schemas.microsoft.com/office/drawing/2014/main" id="{00000000-0008-0000-0800-000008000000}"/>
            </a:ext>
          </a:extLst>
        </xdr:cNvPr>
        <xdr:cNvSpPr txBox="1"/>
      </xdr:nvSpPr>
      <xdr:spPr>
        <a:xfrm flipV="1">
          <a:off x="9282017" y="10439682"/>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295275</xdr:colOff>
          <xdr:row>93</xdr:row>
          <xdr:rowOff>114300</xdr:rowOff>
        </xdr:from>
        <xdr:to>
          <xdr:col>5</xdr:col>
          <xdr:colOff>523875</xdr:colOff>
          <xdr:row>95</xdr:row>
          <xdr:rowOff>66675</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8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149</xdr:row>
          <xdr:rowOff>152400</xdr:rowOff>
        </xdr:from>
        <xdr:to>
          <xdr:col>7</xdr:col>
          <xdr:colOff>581025</xdr:colOff>
          <xdr:row>150</xdr:row>
          <xdr:rowOff>152400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8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150</xdr:row>
          <xdr:rowOff>152400</xdr:rowOff>
        </xdr:from>
        <xdr:to>
          <xdr:col>7</xdr:col>
          <xdr:colOff>561975</xdr:colOff>
          <xdr:row>151</xdr:row>
          <xdr:rowOff>152400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8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151</xdr:row>
          <xdr:rowOff>152400</xdr:rowOff>
        </xdr:from>
        <xdr:to>
          <xdr:col>7</xdr:col>
          <xdr:colOff>561975</xdr:colOff>
          <xdr:row>152</xdr:row>
          <xdr:rowOff>152400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8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62</xdr:row>
          <xdr:rowOff>123825</xdr:rowOff>
        </xdr:from>
        <xdr:to>
          <xdr:col>5</xdr:col>
          <xdr:colOff>600075</xdr:colOff>
          <xdr:row>64</xdr:row>
          <xdr:rowOff>66675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8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63</xdr:row>
          <xdr:rowOff>142875</xdr:rowOff>
        </xdr:from>
        <xdr:to>
          <xdr:col>5</xdr:col>
          <xdr:colOff>600075</xdr:colOff>
          <xdr:row>65</xdr:row>
          <xdr:rowOff>85725</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8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69</xdr:row>
          <xdr:rowOff>104775</xdr:rowOff>
        </xdr:from>
        <xdr:to>
          <xdr:col>5</xdr:col>
          <xdr:colOff>600075</xdr:colOff>
          <xdr:row>71</xdr:row>
          <xdr:rowOff>57150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8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70</xdr:row>
          <xdr:rowOff>133350</xdr:rowOff>
        </xdr:from>
        <xdr:to>
          <xdr:col>5</xdr:col>
          <xdr:colOff>590550</xdr:colOff>
          <xdr:row>72</xdr:row>
          <xdr:rowOff>38100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8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81</xdr:row>
          <xdr:rowOff>19050</xdr:rowOff>
        </xdr:from>
        <xdr:to>
          <xdr:col>5</xdr:col>
          <xdr:colOff>609600</xdr:colOff>
          <xdr:row>82</xdr:row>
          <xdr:rowOff>133350</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8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90</xdr:row>
          <xdr:rowOff>19050</xdr:rowOff>
        </xdr:from>
        <xdr:to>
          <xdr:col>6</xdr:col>
          <xdr:colOff>609600</xdr:colOff>
          <xdr:row>91</xdr:row>
          <xdr:rowOff>133350</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8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90</xdr:row>
          <xdr:rowOff>19050</xdr:rowOff>
        </xdr:from>
        <xdr:to>
          <xdr:col>7</xdr:col>
          <xdr:colOff>609600</xdr:colOff>
          <xdr:row>91</xdr:row>
          <xdr:rowOff>133350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8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90</xdr:row>
          <xdr:rowOff>19050</xdr:rowOff>
        </xdr:from>
        <xdr:to>
          <xdr:col>8</xdr:col>
          <xdr:colOff>609600</xdr:colOff>
          <xdr:row>91</xdr:row>
          <xdr:rowOff>133350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8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101</xdr:row>
          <xdr:rowOff>114300</xdr:rowOff>
        </xdr:from>
        <xdr:to>
          <xdr:col>5</xdr:col>
          <xdr:colOff>523875</xdr:colOff>
          <xdr:row>103</xdr:row>
          <xdr:rowOff>66675</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8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162</xdr:row>
          <xdr:rowOff>133350</xdr:rowOff>
        </xdr:from>
        <xdr:to>
          <xdr:col>5</xdr:col>
          <xdr:colOff>552450</xdr:colOff>
          <xdr:row>163</xdr:row>
          <xdr:rowOff>133350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8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187</xdr:row>
          <xdr:rowOff>0</xdr:rowOff>
        </xdr:from>
        <xdr:to>
          <xdr:col>5</xdr:col>
          <xdr:colOff>323850</xdr:colOff>
          <xdr:row>188</xdr:row>
          <xdr:rowOff>9525</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8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191</xdr:row>
          <xdr:rowOff>0</xdr:rowOff>
        </xdr:from>
        <xdr:to>
          <xdr:col>5</xdr:col>
          <xdr:colOff>323850</xdr:colOff>
          <xdr:row>192</xdr:row>
          <xdr:rowOff>9525</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8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194</xdr:row>
          <xdr:rowOff>0</xdr:rowOff>
        </xdr:from>
        <xdr:to>
          <xdr:col>5</xdr:col>
          <xdr:colOff>323850</xdr:colOff>
          <xdr:row>194</xdr:row>
          <xdr:rowOff>171450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8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197</xdr:row>
          <xdr:rowOff>0</xdr:rowOff>
        </xdr:from>
        <xdr:to>
          <xdr:col>5</xdr:col>
          <xdr:colOff>323850</xdr:colOff>
          <xdr:row>198</xdr:row>
          <xdr:rowOff>9525</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8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199</xdr:row>
          <xdr:rowOff>0</xdr:rowOff>
        </xdr:from>
        <xdr:to>
          <xdr:col>5</xdr:col>
          <xdr:colOff>323850</xdr:colOff>
          <xdr:row>199</xdr:row>
          <xdr:rowOff>171450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8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211</xdr:row>
          <xdr:rowOff>0</xdr:rowOff>
        </xdr:from>
        <xdr:to>
          <xdr:col>5</xdr:col>
          <xdr:colOff>323850</xdr:colOff>
          <xdr:row>212</xdr:row>
          <xdr:rowOff>9525</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8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212</xdr:row>
          <xdr:rowOff>0</xdr:rowOff>
        </xdr:from>
        <xdr:to>
          <xdr:col>5</xdr:col>
          <xdr:colOff>323850</xdr:colOff>
          <xdr:row>213</xdr:row>
          <xdr:rowOff>9525</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8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213</xdr:row>
          <xdr:rowOff>0</xdr:rowOff>
        </xdr:from>
        <xdr:to>
          <xdr:col>5</xdr:col>
          <xdr:colOff>323850</xdr:colOff>
          <xdr:row>214</xdr:row>
          <xdr:rowOff>9525</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8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214</xdr:row>
          <xdr:rowOff>0</xdr:rowOff>
        </xdr:from>
        <xdr:to>
          <xdr:col>5</xdr:col>
          <xdr:colOff>323850</xdr:colOff>
          <xdr:row>215</xdr:row>
          <xdr:rowOff>9525</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8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215</xdr:row>
          <xdr:rowOff>0</xdr:rowOff>
        </xdr:from>
        <xdr:to>
          <xdr:col>5</xdr:col>
          <xdr:colOff>323850</xdr:colOff>
          <xdr:row>216</xdr:row>
          <xdr:rowOff>9525</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8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216</xdr:row>
          <xdr:rowOff>0</xdr:rowOff>
        </xdr:from>
        <xdr:to>
          <xdr:col>5</xdr:col>
          <xdr:colOff>323850</xdr:colOff>
          <xdr:row>217</xdr:row>
          <xdr:rowOff>9525</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8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217</xdr:row>
          <xdr:rowOff>0</xdr:rowOff>
        </xdr:from>
        <xdr:to>
          <xdr:col>5</xdr:col>
          <xdr:colOff>323850</xdr:colOff>
          <xdr:row>218</xdr:row>
          <xdr:rowOff>9525</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8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218</xdr:row>
          <xdr:rowOff>0</xdr:rowOff>
        </xdr:from>
        <xdr:to>
          <xdr:col>5</xdr:col>
          <xdr:colOff>323850</xdr:colOff>
          <xdr:row>218</xdr:row>
          <xdr:rowOff>171450</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8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221</xdr:row>
          <xdr:rowOff>0</xdr:rowOff>
        </xdr:from>
        <xdr:to>
          <xdr:col>5</xdr:col>
          <xdr:colOff>323850</xdr:colOff>
          <xdr:row>222</xdr:row>
          <xdr:rowOff>9525</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8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226</xdr:row>
          <xdr:rowOff>0</xdr:rowOff>
        </xdr:from>
        <xdr:to>
          <xdr:col>5</xdr:col>
          <xdr:colOff>323850</xdr:colOff>
          <xdr:row>227</xdr:row>
          <xdr:rowOff>9525</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8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72</xdr:row>
          <xdr:rowOff>47625</xdr:rowOff>
        </xdr:from>
        <xdr:to>
          <xdr:col>5</xdr:col>
          <xdr:colOff>590550</xdr:colOff>
          <xdr:row>74</xdr:row>
          <xdr:rowOff>19050</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8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73</xdr:row>
          <xdr:rowOff>123825</xdr:rowOff>
        </xdr:from>
        <xdr:to>
          <xdr:col>5</xdr:col>
          <xdr:colOff>590550</xdr:colOff>
          <xdr:row>75</xdr:row>
          <xdr:rowOff>47625</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8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174</xdr:row>
          <xdr:rowOff>0</xdr:rowOff>
        </xdr:from>
        <xdr:to>
          <xdr:col>5</xdr:col>
          <xdr:colOff>600075</xdr:colOff>
          <xdr:row>175</xdr:row>
          <xdr:rowOff>28575</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8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176</xdr:row>
          <xdr:rowOff>0</xdr:rowOff>
        </xdr:from>
        <xdr:to>
          <xdr:col>5</xdr:col>
          <xdr:colOff>600075</xdr:colOff>
          <xdr:row>177</xdr:row>
          <xdr:rowOff>9525</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8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938553</xdr:colOff>
      <xdr:row>183</xdr:row>
      <xdr:rowOff>0</xdr:rowOff>
    </xdr:from>
    <xdr:ext cx="184731" cy="224998"/>
    <xdr:sp macro="" textlink="">
      <xdr:nvSpPr>
        <xdr:cNvPr id="3" name="Textfeld 2">
          <a:extLst>
            <a:ext uri="{FF2B5EF4-FFF2-40B4-BE49-F238E27FC236}">
              <a16:creationId xmlns:a16="http://schemas.microsoft.com/office/drawing/2014/main" id="{A4FB9207-2FCC-40DE-B910-BA374E7781FF}"/>
            </a:ext>
          </a:extLst>
        </xdr:cNvPr>
        <xdr:cNvSpPr txBox="1"/>
      </xdr:nvSpPr>
      <xdr:spPr>
        <a:xfrm>
          <a:off x="4768681" y="33030543"/>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xdr:oneCellAnchor>
    <xdr:from>
      <xdr:col>4</xdr:col>
      <xdr:colOff>938553</xdr:colOff>
      <xdr:row>180</xdr:row>
      <xdr:rowOff>0</xdr:rowOff>
    </xdr:from>
    <xdr:ext cx="184731" cy="224998"/>
    <xdr:sp macro="" textlink="">
      <xdr:nvSpPr>
        <xdr:cNvPr id="7" name="Textfeld 6">
          <a:extLst>
            <a:ext uri="{FF2B5EF4-FFF2-40B4-BE49-F238E27FC236}">
              <a16:creationId xmlns:a16="http://schemas.microsoft.com/office/drawing/2014/main" id="{EFB13662-974D-4BDD-BF82-AAED755FE1D6}"/>
            </a:ext>
          </a:extLst>
        </xdr:cNvPr>
        <xdr:cNvSpPr txBox="1"/>
      </xdr:nvSpPr>
      <xdr:spPr>
        <a:xfrm>
          <a:off x="4775583" y="29605857"/>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6</xdr:col>
          <xdr:colOff>133350</xdr:colOff>
          <xdr:row>224</xdr:row>
          <xdr:rowOff>0</xdr:rowOff>
        </xdr:from>
        <xdr:to>
          <xdr:col>6</xdr:col>
          <xdr:colOff>323850</xdr:colOff>
          <xdr:row>224</xdr:row>
          <xdr:rowOff>171450</xdr:rowOff>
        </xdr:to>
        <xdr:sp macro="" textlink="">
          <xdr:nvSpPr>
            <xdr:cNvPr id="20587" name="Check Box 107" hidden="1">
              <a:extLst>
                <a:ext uri="{63B3BB69-23CF-44E3-9099-C40C66FF867C}">
                  <a14:compatExt spid="_x0000_s20587"/>
                </a:ext>
                <a:ext uri="{FF2B5EF4-FFF2-40B4-BE49-F238E27FC236}">
                  <a16:creationId xmlns:a16="http://schemas.microsoft.com/office/drawing/2014/main" id="{00000000-0008-0000-0800-00006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225</xdr:row>
          <xdr:rowOff>0</xdr:rowOff>
        </xdr:from>
        <xdr:to>
          <xdr:col>6</xdr:col>
          <xdr:colOff>323850</xdr:colOff>
          <xdr:row>225</xdr:row>
          <xdr:rowOff>171450</xdr:rowOff>
        </xdr:to>
        <xdr:sp macro="" textlink="">
          <xdr:nvSpPr>
            <xdr:cNvPr id="20588" name="Check Box 108" hidden="1">
              <a:extLst>
                <a:ext uri="{63B3BB69-23CF-44E3-9099-C40C66FF867C}">
                  <a14:compatExt spid="_x0000_s20588"/>
                </a:ext>
                <a:ext uri="{FF2B5EF4-FFF2-40B4-BE49-F238E27FC236}">
                  <a16:creationId xmlns:a16="http://schemas.microsoft.com/office/drawing/2014/main" id="{00000000-0008-0000-0800-00006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8</xdr:col>
      <xdr:colOff>413537</xdr:colOff>
      <xdr:row>0</xdr:row>
      <xdr:rowOff>0</xdr:rowOff>
    </xdr:from>
    <xdr:to>
      <xdr:col>8</xdr:col>
      <xdr:colOff>1574652</xdr:colOff>
      <xdr:row>3</xdr:row>
      <xdr:rowOff>121281</xdr:rowOff>
    </xdr:to>
    <xdr:pic>
      <xdr:nvPicPr>
        <xdr:cNvPr id="2" name="Bild 2" descr="TAB-Logo_2012_4c">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5154" y="0"/>
          <a:ext cx="1161115" cy="665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1359524</xdr:colOff>
      <xdr:row>26</xdr:row>
      <xdr:rowOff>0</xdr:rowOff>
    </xdr:from>
    <xdr:ext cx="184731" cy="264560"/>
    <xdr:sp macro="" textlink="">
      <xdr:nvSpPr>
        <xdr:cNvPr id="3" name="Textfeld 2">
          <a:extLst>
            <a:ext uri="{FF2B5EF4-FFF2-40B4-BE49-F238E27FC236}">
              <a16:creationId xmlns:a16="http://schemas.microsoft.com/office/drawing/2014/main" id="{00000000-0008-0000-0900-000003000000}"/>
            </a:ext>
          </a:extLst>
        </xdr:cNvPr>
        <xdr:cNvSpPr txBox="1"/>
      </xdr:nvSpPr>
      <xdr:spPr>
        <a:xfrm>
          <a:off x="8881758" y="147252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8</xdr:col>
      <xdr:colOff>1338821</xdr:colOff>
      <xdr:row>26</xdr:row>
      <xdr:rowOff>0</xdr:rowOff>
    </xdr:from>
    <xdr:ext cx="184731" cy="264560"/>
    <xdr:sp macro="" textlink="">
      <xdr:nvSpPr>
        <xdr:cNvPr id="4" name="Textfeld 3">
          <a:extLst>
            <a:ext uri="{FF2B5EF4-FFF2-40B4-BE49-F238E27FC236}">
              <a16:creationId xmlns:a16="http://schemas.microsoft.com/office/drawing/2014/main" id="{00000000-0008-0000-0900-000004000000}"/>
            </a:ext>
          </a:extLst>
        </xdr:cNvPr>
        <xdr:cNvSpPr txBox="1"/>
      </xdr:nvSpPr>
      <xdr:spPr>
        <a:xfrm>
          <a:off x="8861055" y="147252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b="1"/>
        </a:p>
      </xdr:txBody>
    </xdr:sp>
    <xdr:clientData/>
  </xdr:oneCellAnchor>
  <xdr:oneCellAnchor>
    <xdr:from>
      <xdr:col>4</xdr:col>
      <xdr:colOff>938553</xdr:colOff>
      <xdr:row>26</xdr:row>
      <xdr:rowOff>0</xdr:rowOff>
    </xdr:from>
    <xdr:ext cx="184731" cy="224998"/>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4768681" y="14725291"/>
          <a:ext cx="18473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900">
            <a:latin typeface="Arial" panose="020B0604020202020204" pitchFamily="34" charset="0"/>
            <a:cs typeface="Arial" panose="020B0604020202020204" pitchFamily="34" charset="0"/>
          </a:endParaRPr>
        </a:p>
      </xdr:txBody>
    </xdr:sp>
    <xdr:clientData/>
  </xdr:oneCellAnchor>
  <xdr:oneCellAnchor>
    <xdr:from>
      <xdr:col>8</xdr:col>
      <xdr:colOff>1759783</xdr:colOff>
      <xdr:row>26</xdr:row>
      <xdr:rowOff>0</xdr:rowOff>
    </xdr:from>
    <xdr:ext cx="45719" cy="45719"/>
    <xdr:sp macro="" textlink="">
      <xdr:nvSpPr>
        <xdr:cNvPr id="6" name="Textfeld 5">
          <a:extLst>
            <a:ext uri="{FF2B5EF4-FFF2-40B4-BE49-F238E27FC236}">
              <a16:creationId xmlns:a16="http://schemas.microsoft.com/office/drawing/2014/main" id="{00000000-0008-0000-0900-000006000000}"/>
            </a:ext>
          </a:extLst>
        </xdr:cNvPr>
        <xdr:cNvSpPr txBox="1"/>
      </xdr:nvSpPr>
      <xdr:spPr>
        <a:xfrm flipV="1">
          <a:off x="9282017" y="14725291"/>
          <a:ext cx="4571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de-DE" sz="1000">
            <a:solidFill>
              <a:sysClr val="windowText" lastClr="000000"/>
            </a:solidFill>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5</xdr:col>
          <xdr:colOff>209550</xdr:colOff>
          <xdr:row>56</xdr:row>
          <xdr:rowOff>28575</xdr:rowOff>
        </xdr:from>
        <xdr:to>
          <xdr:col>5</xdr:col>
          <xdr:colOff>428625</xdr:colOff>
          <xdr:row>57</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59</xdr:row>
          <xdr:rowOff>28575</xdr:rowOff>
        </xdr:from>
        <xdr:to>
          <xdr:col>5</xdr:col>
          <xdr:colOff>428625</xdr:colOff>
          <xdr:row>60</xdr:row>
          <xdr:rowOff>28575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60</xdr:row>
          <xdr:rowOff>28575</xdr:rowOff>
        </xdr:from>
        <xdr:to>
          <xdr:col>5</xdr:col>
          <xdr:colOff>428625</xdr:colOff>
          <xdr:row>61</xdr:row>
          <xdr:rowOff>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64</xdr:row>
          <xdr:rowOff>28575</xdr:rowOff>
        </xdr:from>
        <xdr:to>
          <xdr:col>5</xdr:col>
          <xdr:colOff>428625</xdr:colOff>
          <xdr:row>64</xdr:row>
          <xdr:rowOff>190500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35</xdr:row>
          <xdr:rowOff>28575</xdr:rowOff>
        </xdr:from>
        <xdr:to>
          <xdr:col>5</xdr:col>
          <xdr:colOff>428625</xdr:colOff>
          <xdr:row>36</xdr:row>
          <xdr:rowOff>28575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9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36</xdr:row>
          <xdr:rowOff>28575</xdr:rowOff>
        </xdr:from>
        <xdr:to>
          <xdr:col>5</xdr:col>
          <xdr:colOff>428625</xdr:colOff>
          <xdr:row>37</xdr:row>
          <xdr:rowOff>28575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9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34</xdr:row>
          <xdr:rowOff>19050</xdr:rowOff>
        </xdr:from>
        <xdr:to>
          <xdr:col>5</xdr:col>
          <xdr:colOff>438150</xdr:colOff>
          <xdr:row>35</xdr:row>
          <xdr:rowOff>19050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9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32</xdr:row>
          <xdr:rowOff>19050</xdr:rowOff>
        </xdr:from>
        <xdr:to>
          <xdr:col>5</xdr:col>
          <xdr:colOff>438150</xdr:colOff>
          <xdr:row>32</xdr:row>
          <xdr:rowOff>180975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9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AB">
  <a:themeElements>
    <a:clrScheme name="TAB">
      <a:dk1>
        <a:sysClr val="windowText" lastClr="000000"/>
      </a:dk1>
      <a:lt1>
        <a:sysClr val="window" lastClr="FFFFFF"/>
      </a:lt1>
      <a:dk2>
        <a:srgbClr val="4F81BD"/>
      </a:dk2>
      <a:lt2>
        <a:srgbClr val="EDEDED"/>
      </a:lt2>
      <a:accent1>
        <a:srgbClr val="0089C1"/>
      </a:accent1>
      <a:accent2>
        <a:srgbClr val="E53517"/>
      </a:accent2>
      <a:accent3>
        <a:srgbClr val="FFCC00"/>
      </a:accent3>
      <a:accent4>
        <a:srgbClr val="F18C00"/>
      </a:accent4>
      <a:accent5>
        <a:srgbClr val="6AB023"/>
      </a:accent5>
      <a:accent6>
        <a:srgbClr val="4F81BD"/>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8.vml"/><Relationship Id="rId7" Type="http://schemas.openxmlformats.org/officeDocument/2006/relationships/ctrlProp" Target="../ctrlProps/ctrlProp143.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142.xml"/><Relationship Id="rId11" Type="http://schemas.openxmlformats.org/officeDocument/2006/relationships/ctrlProp" Target="../ctrlProps/ctrlProp147.xml"/><Relationship Id="rId5" Type="http://schemas.openxmlformats.org/officeDocument/2006/relationships/ctrlProp" Target="../ctrlProps/ctrlProp141.xml"/><Relationship Id="rId10" Type="http://schemas.openxmlformats.org/officeDocument/2006/relationships/ctrlProp" Target="../ctrlProps/ctrlProp146.xml"/><Relationship Id="rId4" Type="http://schemas.openxmlformats.org/officeDocument/2006/relationships/ctrlProp" Target="../ctrlProps/ctrlProp140.xml"/><Relationship Id="rId9" Type="http://schemas.openxmlformats.org/officeDocument/2006/relationships/ctrlProp" Target="../ctrlProps/ctrlProp14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52.xml"/><Relationship Id="rId3" Type="http://schemas.openxmlformats.org/officeDocument/2006/relationships/vmlDrawing" Target="../drawings/vmlDrawing9.vml"/><Relationship Id="rId7" Type="http://schemas.openxmlformats.org/officeDocument/2006/relationships/ctrlProp" Target="../ctrlProps/ctrlProp151.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150.xml"/><Relationship Id="rId11" Type="http://schemas.openxmlformats.org/officeDocument/2006/relationships/ctrlProp" Target="../ctrlProps/ctrlProp155.xml"/><Relationship Id="rId5" Type="http://schemas.openxmlformats.org/officeDocument/2006/relationships/ctrlProp" Target="../ctrlProps/ctrlProp149.xml"/><Relationship Id="rId10" Type="http://schemas.openxmlformats.org/officeDocument/2006/relationships/ctrlProp" Target="../ctrlProps/ctrlProp154.xml"/><Relationship Id="rId4" Type="http://schemas.openxmlformats.org/officeDocument/2006/relationships/ctrlProp" Target="../ctrlProps/ctrlProp148.xml"/><Relationship Id="rId9" Type="http://schemas.openxmlformats.org/officeDocument/2006/relationships/ctrlProp" Target="../ctrlProps/ctrlProp15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3" Type="http://schemas.openxmlformats.org/officeDocument/2006/relationships/vmlDrawing" Target="../drawings/vmlDrawing10.vml"/><Relationship Id="rId21" Type="http://schemas.openxmlformats.org/officeDocument/2006/relationships/ctrlProp" Target="../ctrlProps/ctrlProp173.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 Type="http://schemas.openxmlformats.org/officeDocument/2006/relationships/drawing" Target="../drawings/drawing11.xml"/><Relationship Id="rId16" Type="http://schemas.openxmlformats.org/officeDocument/2006/relationships/ctrlProp" Target="../ctrlProps/ctrlProp168.xml"/><Relationship Id="rId20" Type="http://schemas.openxmlformats.org/officeDocument/2006/relationships/ctrlProp" Target="../ctrlProps/ctrlProp172.xml"/><Relationship Id="rId1" Type="http://schemas.openxmlformats.org/officeDocument/2006/relationships/printerSettings" Target="../printerSettings/printerSettings12.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3" Type="http://schemas.openxmlformats.org/officeDocument/2006/relationships/vmlDrawing" Target="../drawings/vmlDrawing11.v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 Type="http://schemas.openxmlformats.org/officeDocument/2006/relationships/drawing" Target="../drawings/drawing12.xml"/><Relationship Id="rId16" Type="http://schemas.openxmlformats.org/officeDocument/2006/relationships/ctrlProp" Target="../ctrlProps/ctrlProp189.xml"/><Relationship Id="rId1" Type="http://schemas.openxmlformats.org/officeDocument/2006/relationships/printerSettings" Target="../printerSettings/printerSettings13.bin"/><Relationship Id="rId6" Type="http://schemas.openxmlformats.org/officeDocument/2006/relationships/ctrlProp" Target="../ctrlProps/ctrlProp179.xml"/><Relationship Id="rId11" Type="http://schemas.openxmlformats.org/officeDocument/2006/relationships/ctrlProp" Target="../ctrlProps/ctrlProp184.xml"/><Relationship Id="rId5" Type="http://schemas.openxmlformats.org/officeDocument/2006/relationships/ctrlProp" Target="../ctrlProps/ctrlProp178.xml"/><Relationship Id="rId15" Type="http://schemas.openxmlformats.org/officeDocument/2006/relationships/ctrlProp" Target="../ctrlProps/ctrlProp188.xml"/><Relationship Id="rId10" Type="http://schemas.openxmlformats.org/officeDocument/2006/relationships/ctrlProp" Target="../ctrlProps/ctrlProp183.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95.xml"/><Relationship Id="rId3" Type="http://schemas.openxmlformats.org/officeDocument/2006/relationships/vmlDrawing" Target="../drawings/vmlDrawing12.vml"/><Relationship Id="rId7" Type="http://schemas.openxmlformats.org/officeDocument/2006/relationships/ctrlProp" Target="../ctrlProps/ctrlProp194.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193.xml"/><Relationship Id="rId5" Type="http://schemas.openxmlformats.org/officeDocument/2006/relationships/ctrlProp" Target="../ctrlProps/ctrlProp19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200.xml"/><Relationship Id="rId5" Type="http://schemas.openxmlformats.org/officeDocument/2006/relationships/ctrlProp" Target="../ctrlProps/ctrlProp199.xml"/><Relationship Id="rId4" Type="http://schemas.openxmlformats.org/officeDocument/2006/relationships/ctrlProp" Target="../ctrlProps/ctrlProp198.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05.xml"/><Relationship Id="rId3" Type="http://schemas.openxmlformats.org/officeDocument/2006/relationships/vmlDrawing" Target="../drawings/vmlDrawing14.vml"/><Relationship Id="rId7" Type="http://schemas.openxmlformats.org/officeDocument/2006/relationships/ctrlProp" Target="../ctrlProps/ctrlProp204.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0" Type="http://schemas.openxmlformats.org/officeDocument/2006/relationships/ctrlProp" Target="../ctrlProps/ctrlProp207.xml"/><Relationship Id="rId4" Type="http://schemas.openxmlformats.org/officeDocument/2006/relationships/ctrlProp" Target="../ctrlProps/ctrlProp201.xml"/><Relationship Id="rId9" Type="http://schemas.openxmlformats.org/officeDocument/2006/relationships/ctrlProp" Target="../ctrlProps/ctrlProp20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13.xml"/><Relationship Id="rId13" Type="http://schemas.openxmlformats.org/officeDocument/2006/relationships/ctrlProp" Target="../ctrlProps/ctrlProp218.xml"/><Relationship Id="rId3" Type="http://schemas.openxmlformats.org/officeDocument/2006/relationships/vmlDrawing" Target="../drawings/vmlDrawing15.vml"/><Relationship Id="rId7" Type="http://schemas.openxmlformats.org/officeDocument/2006/relationships/ctrlProp" Target="../ctrlProps/ctrlProp212.xml"/><Relationship Id="rId12" Type="http://schemas.openxmlformats.org/officeDocument/2006/relationships/ctrlProp" Target="../ctrlProps/ctrlProp217.xml"/><Relationship Id="rId2" Type="http://schemas.openxmlformats.org/officeDocument/2006/relationships/drawing" Target="../drawings/drawing16.xml"/><Relationship Id="rId16" Type="http://schemas.openxmlformats.org/officeDocument/2006/relationships/ctrlProp" Target="../ctrlProps/ctrlProp221.xml"/><Relationship Id="rId1" Type="http://schemas.openxmlformats.org/officeDocument/2006/relationships/printerSettings" Target="../printerSettings/printerSettings17.bin"/><Relationship Id="rId6" Type="http://schemas.openxmlformats.org/officeDocument/2006/relationships/ctrlProp" Target="../ctrlProps/ctrlProp211.xml"/><Relationship Id="rId11" Type="http://schemas.openxmlformats.org/officeDocument/2006/relationships/ctrlProp" Target="../ctrlProps/ctrlProp216.xml"/><Relationship Id="rId5" Type="http://schemas.openxmlformats.org/officeDocument/2006/relationships/ctrlProp" Target="../ctrlProps/ctrlProp210.xml"/><Relationship Id="rId15" Type="http://schemas.openxmlformats.org/officeDocument/2006/relationships/ctrlProp" Target="../ctrlProps/ctrlProp220.xml"/><Relationship Id="rId10" Type="http://schemas.openxmlformats.org/officeDocument/2006/relationships/ctrlProp" Target="../ctrlProps/ctrlProp215.xml"/><Relationship Id="rId4" Type="http://schemas.openxmlformats.org/officeDocument/2006/relationships/ctrlProp" Target="../ctrlProps/ctrlProp209.xml"/><Relationship Id="rId9" Type="http://schemas.openxmlformats.org/officeDocument/2006/relationships/ctrlProp" Target="../ctrlProps/ctrlProp214.xml"/><Relationship Id="rId14" Type="http://schemas.openxmlformats.org/officeDocument/2006/relationships/ctrlProp" Target="../ctrlProps/ctrlProp2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2.v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43.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5" Type="http://schemas.openxmlformats.org/officeDocument/2006/relationships/ctrlProp" Target="../ctrlProps/ctrlProp42.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3.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4.xml"/><Relationship Id="rId3" Type="http://schemas.openxmlformats.org/officeDocument/2006/relationships/vmlDrawing" Target="../drawings/vmlDrawing4.vml"/><Relationship Id="rId7" Type="http://schemas.openxmlformats.org/officeDocument/2006/relationships/ctrlProp" Target="../ctrlProps/ctrlProp6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62.xml"/><Relationship Id="rId5" Type="http://schemas.openxmlformats.org/officeDocument/2006/relationships/ctrlProp" Target="../ctrlProps/ctrlProp6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1.xml"/><Relationship Id="rId13" Type="http://schemas.openxmlformats.org/officeDocument/2006/relationships/ctrlProp" Target="../ctrlProps/ctrlProp76.xml"/><Relationship Id="rId3" Type="http://schemas.openxmlformats.org/officeDocument/2006/relationships/vmlDrawing" Target="../drawings/vmlDrawing5.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6.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8.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 Type="http://schemas.openxmlformats.org/officeDocument/2006/relationships/vmlDrawing" Target="../drawings/vmlDrawing7.vml"/><Relationship Id="rId21" Type="http://schemas.openxmlformats.org/officeDocument/2006/relationships/ctrlProp" Target="../ctrlProps/ctrlProp122.xml"/><Relationship Id="rId34" Type="http://schemas.openxmlformats.org/officeDocument/2006/relationships/ctrlProp" Target="../ctrlProps/ctrlProp135.x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33" Type="http://schemas.openxmlformats.org/officeDocument/2006/relationships/ctrlProp" Target="../ctrlProps/ctrlProp134.xml"/><Relationship Id="rId38" Type="http://schemas.openxmlformats.org/officeDocument/2006/relationships/ctrlProp" Target="../ctrlProps/ctrlProp139.xml"/><Relationship Id="rId2" Type="http://schemas.openxmlformats.org/officeDocument/2006/relationships/drawing" Target="../drawings/drawing8.xml"/><Relationship Id="rId16" Type="http://schemas.openxmlformats.org/officeDocument/2006/relationships/ctrlProp" Target="../ctrlProps/ctrlProp117.xml"/><Relationship Id="rId20" Type="http://schemas.openxmlformats.org/officeDocument/2006/relationships/ctrlProp" Target="../ctrlProps/ctrlProp121.xml"/><Relationship Id="rId29" Type="http://schemas.openxmlformats.org/officeDocument/2006/relationships/ctrlProp" Target="../ctrlProps/ctrlProp130.xml"/><Relationship Id="rId1" Type="http://schemas.openxmlformats.org/officeDocument/2006/relationships/printerSettings" Target="../printerSettings/printerSettings9.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32" Type="http://schemas.openxmlformats.org/officeDocument/2006/relationships/ctrlProp" Target="../ctrlProps/ctrlProp133.xml"/><Relationship Id="rId37" Type="http://schemas.openxmlformats.org/officeDocument/2006/relationships/ctrlProp" Target="../ctrlProps/ctrlProp138.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36" Type="http://schemas.openxmlformats.org/officeDocument/2006/relationships/ctrlProp" Target="../ctrlProps/ctrlProp137.xml"/><Relationship Id="rId10" Type="http://schemas.openxmlformats.org/officeDocument/2006/relationships/ctrlProp" Target="../ctrlProps/ctrlProp111.xml"/><Relationship Id="rId19" Type="http://schemas.openxmlformats.org/officeDocument/2006/relationships/ctrlProp" Target="../ctrlProps/ctrlProp120.xml"/><Relationship Id="rId31" Type="http://schemas.openxmlformats.org/officeDocument/2006/relationships/ctrlProp" Target="../ctrlProps/ctrlProp132.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 Id="rId30" Type="http://schemas.openxmlformats.org/officeDocument/2006/relationships/ctrlProp" Target="../ctrlProps/ctrlProp131.xml"/><Relationship Id="rId35" Type="http://schemas.openxmlformats.org/officeDocument/2006/relationships/ctrlProp" Target="../ctrlProps/ctrlProp1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tabSelected="1" workbookViewId="0">
      <selection activeCell="A6" sqref="A6:I12"/>
    </sheetView>
  </sheetViews>
  <sheetFormatPr baseColWidth="10" defaultRowHeight="15" x14ac:dyDescent="0.2"/>
  <sheetData>
    <row r="1" spans="1:12" x14ac:dyDescent="0.2">
      <c r="A1" s="1319" t="s">
        <v>893</v>
      </c>
      <c r="B1" s="1320"/>
      <c r="C1" s="1320"/>
      <c r="D1" s="1320"/>
      <c r="E1" s="1320"/>
      <c r="F1" s="1320"/>
      <c r="G1" s="1320"/>
      <c r="H1" s="1320"/>
      <c r="I1" s="1321"/>
    </row>
    <row r="2" spans="1:12" x14ac:dyDescent="0.2">
      <c r="A2" s="1322"/>
      <c r="B2" s="1323"/>
      <c r="C2" s="1323"/>
      <c r="D2" s="1323"/>
      <c r="E2" s="1323"/>
      <c r="F2" s="1323"/>
      <c r="G2" s="1323"/>
      <c r="H2" s="1323"/>
      <c r="I2" s="1324"/>
    </row>
    <row r="3" spans="1:12" ht="18.399999999999999" customHeight="1" x14ac:dyDescent="0.2">
      <c r="A3" s="1325" t="s">
        <v>894</v>
      </c>
      <c r="B3" s="1326"/>
      <c r="C3" s="1326"/>
      <c r="D3" s="1326"/>
      <c r="E3" s="1326"/>
      <c r="F3" s="1326"/>
      <c r="G3" s="1326"/>
      <c r="H3" s="1326"/>
      <c r="I3" s="1327"/>
    </row>
    <row r="4" spans="1:12" s="971" customFormat="1" ht="15.6" customHeight="1" x14ac:dyDescent="0.2">
      <c r="A4" s="1328"/>
      <c r="B4" s="1329"/>
      <c r="C4" s="1329"/>
      <c r="D4" s="1329"/>
      <c r="E4" s="1329"/>
      <c r="F4" s="1329"/>
      <c r="G4" s="1329"/>
      <c r="H4" s="1329"/>
      <c r="I4" s="1330"/>
    </row>
    <row r="5" spans="1:12" s="971" customFormat="1" x14ac:dyDescent="0.2">
      <c r="A5" s="1316" t="s">
        <v>759</v>
      </c>
      <c r="B5" s="1317"/>
      <c r="C5" s="1317"/>
      <c r="D5" s="1317"/>
      <c r="E5" s="1317"/>
      <c r="F5" s="1317"/>
      <c r="G5" s="1317"/>
      <c r="H5" s="1317"/>
      <c r="I5" s="1318"/>
    </row>
    <row r="6" spans="1:12" ht="15.6" customHeight="1" x14ac:dyDescent="0.2">
      <c r="A6" s="1331" t="s">
        <v>978</v>
      </c>
      <c r="B6" s="1332"/>
      <c r="C6" s="1332"/>
      <c r="D6" s="1332"/>
      <c r="E6" s="1332"/>
      <c r="F6" s="1332"/>
      <c r="G6" s="1332"/>
      <c r="H6" s="1332"/>
      <c r="I6" s="1333"/>
      <c r="J6" s="794"/>
      <c r="K6" s="794"/>
      <c r="L6" s="794"/>
    </row>
    <row r="7" spans="1:12" x14ac:dyDescent="0.2">
      <c r="A7" s="1334"/>
      <c r="B7" s="1335"/>
      <c r="C7" s="1335"/>
      <c r="D7" s="1335"/>
      <c r="E7" s="1335"/>
      <c r="F7" s="1335"/>
      <c r="G7" s="1335"/>
      <c r="H7" s="1335"/>
      <c r="I7" s="1336"/>
      <c r="J7" s="794"/>
      <c r="K7" s="794"/>
      <c r="L7" s="794"/>
    </row>
    <row r="8" spans="1:12" x14ac:dyDescent="0.2">
      <c r="A8" s="1334"/>
      <c r="B8" s="1335"/>
      <c r="C8" s="1335"/>
      <c r="D8" s="1335"/>
      <c r="E8" s="1335"/>
      <c r="F8" s="1335"/>
      <c r="G8" s="1335"/>
      <c r="H8" s="1335"/>
      <c r="I8" s="1336"/>
      <c r="J8" s="794"/>
      <c r="K8" s="794"/>
      <c r="L8" s="794"/>
    </row>
    <row r="9" spans="1:12" x14ac:dyDescent="0.2">
      <c r="A9" s="1334"/>
      <c r="B9" s="1335"/>
      <c r="C9" s="1335"/>
      <c r="D9" s="1335"/>
      <c r="E9" s="1335"/>
      <c r="F9" s="1335"/>
      <c r="G9" s="1335"/>
      <c r="H9" s="1335"/>
      <c r="I9" s="1336"/>
      <c r="J9" s="794"/>
      <c r="K9" s="794"/>
      <c r="L9" s="794"/>
    </row>
    <row r="10" spans="1:12" x14ac:dyDescent="0.2">
      <c r="A10" s="1334"/>
      <c r="B10" s="1335"/>
      <c r="C10" s="1335"/>
      <c r="D10" s="1335"/>
      <c r="E10" s="1335"/>
      <c r="F10" s="1335"/>
      <c r="G10" s="1335"/>
      <c r="H10" s="1335"/>
      <c r="I10" s="1336"/>
      <c r="J10" s="794"/>
      <c r="K10" s="794"/>
      <c r="L10" s="794"/>
    </row>
    <row r="11" spans="1:12" x14ac:dyDescent="0.2">
      <c r="A11" s="1334"/>
      <c r="B11" s="1335"/>
      <c r="C11" s="1335"/>
      <c r="D11" s="1335"/>
      <c r="E11" s="1335"/>
      <c r="F11" s="1335"/>
      <c r="G11" s="1335"/>
      <c r="H11" s="1335"/>
      <c r="I11" s="1336"/>
      <c r="J11" s="794"/>
      <c r="K11" s="794"/>
      <c r="L11" s="794"/>
    </row>
    <row r="12" spans="1:12" ht="42.75" customHeight="1" x14ac:dyDescent="0.2">
      <c r="A12" s="1337"/>
      <c r="B12" s="1338"/>
      <c r="C12" s="1338"/>
      <c r="D12" s="1338"/>
      <c r="E12" s="1338"/>
      <c r="F12" s="1338"/>
      <c r="G12" s="1338"/>
      <c r="H12" s="1338"/>
      <c r="I12" s="1339"/>
      <c r="J12" s="794"/>
      <c r="K12" s="794"/>
      <c r="L12" s="794"/>
    </row>
    <row r="13" spans="1:12" s="971" customFormat="1" ht="15.6" customHeight="1" x14ac:dyDescent="0.2">
      <c r="A13" s="1340" t="s">
        <v>936</v>
      </c>
      <c r="B13" s="1341"/>
      <c r="C13" s="1341"/>
      <c r="D13" s="1341"/>
      <c r="E13" s="1341"/>
      <c r="F13" s="1341"/>
      <c r="G13" s="1341"/>
      <c r="H13" s="1341"/>
      <c r="I13" s="1342"/>
      <c r="J13" s="970"/>
      <c r="K13" s="970"/>
      <c r="L13" s="970"/>
    </row>
    <row r="14" spans="1:12" s="971" customFormat="1" x14ac:dyDescent="0.2">
      <c r="A14" s="1343"/>
      <c r="B14" s="1344"/>
      <c r="C14" s="1344"/>
      <c r="D14" s="1344"/>
      <c r="E14" s="1344"/>
      <c r="F14" s="1344"/>
      <c r="G14" s="1344"/>
      <c r="H14" s="1344"/>
      <c r="I14" s="1345"/>
    </row>
    <row r="15" spans="1:12" x14ac:dyDescent="0.2">
      <c r="A15" s="1214"/>
      <c r="B15" s="1215"/>
      <c r="C15" s="1215"/>
      <c r="D15" s="1215"/>
      <c r="E15" s="1215"/>
      <c r="F15" s="1215"/>
      <c r="G15" s="1215"/>
      <c r="H15" s="1215"/>
      <c r="I15" s="1216"/>
    </row>
    <row r="16" spans="1:12" x14ac:dyDescent="0.2">
      <c r="A16" s="1217"/>
      <c r="B16" s="1346" t="s">
        <v>736</v>
      </c>
      <c r="C16" s="1346"/>
      <c r="D16" s="1346"/>
      <c r="E16" s="1346"/>
      <c r="F16" s="1346"/>
      <c r="G16" s="1346"/>
      <c r="H16" s="1218"/>
      <c r="I16" s="1219"/>
      <c r="J16" s="972"/>
    </row>
    <row r="17" spans="1:10" x14ac:dyDescent="0.2">
      <c r="A17" s="1217"/>
      <c r="B17" s="1347" t="s">
        <v>853</v>
      </c>
      <c r="C17" s="1347"/>
      <c r="D17" s="1347"/>
      <c r="E17" s="1347"/>
      <c r="F17" s="1347"/>
      <c r="G17" s="1347"/>
      <c r="H17" s="1220"/>
      <c r="I17" s="1221"/>
      <c r="J17" s="1034"/>
    </row>
    <row r="18" spans="1:10" x14ac:dyDescent="0.2">
      <c r="A18" s="1217"/>
      <c r="B18" s="1346" t="s">
        <v>854</v>
      </c>
      <c r="C18" s="1346"/>
      <c r="D18" s="1346"/>
      <c r="E18" s="1346"/>
      <c r="F18" s="1346"/>
      <c r="G18" s="1346"/>
      <c r="H18" s="1218"/>
      <c r="I18" s="1219"/>
      <c r="J18" s="973"/>
    </row>
    <row r="19" spans="1:10" x14ac:dyDescent="0.2">
      <c r="A19" s="1217"/>
      <c r="B19" s="1346" t="s">
        <v>855</v>
      </c>
      <c r="C19" s="1346"/>
      <c r="D19" s="1346"/>
      <c r="E19" s="1346"/>
      <c r="F19" s="1346"/>
      <c r="G19" s="1346"/>
      <c r="H19" s="1218"/>
      <c r="I19" s="1219"/>
      <c r="J19" s="973"/>
    </row>
    <row r="20" spans="1:10" x14ac:dyDescent="0.2">
      <c r="A20" s="1217"/>
      <c r="B20" s="1346" t="s">
        <v>856</v>
      </c>
      <c r="C20" s="1346"/>
      <c r="D20" s="1346"/>
      <c r="E20" s="1346"/>
      <c r="F20" s="1346"/>
      <c r="G20" s="1346"/>
      <c r="H20" s="1218"/>
      <c r="I20" s="1219"/>
      <c r="J20" s="973"/>
    </row>
    <row r="21" spans="1:10" x14ac:dyDescent="0.2">
      <c r="A21" s="1217"/>
      <c r="B21" s="1347" t="s">
        <v>857</v>
      </c>
      <c r="C21" s="1347"/>
      <c r="D21" s="1347"/>
      <c r="E21" s="1347"/>
      <c r="F21" s="1347"/>
      <c r="G21" s="1347"/>
      <c r="H21" s="1220"/>
      <c r="I21" s="1221"/>
      <c r="J21" s="1034"/>
    </row>
    <row r="22" spans="1:10" x14ac:dyDescent="0.2">
      <c r="A22" s="1217"/>
      <c r="B22" s="1222" t="s">
        <v>858</v>
      </c>
      <c r="C22" s="1223"/>
      <c r="D22" s="1223"/>
      <c r="E22" s="1223"/>
      <c r="F22" s="1223"/>
      <c r="G22" s="1223"/>
      <c r="H22" s="1218"/>
      <c r="I22" s="1219"/>
      <c r="J22" s="973"/>
    </row>
    <row r="23" spans="1:10" x14ac:dyDescent="0.2">
      <c r="A23" s="1217"/>
      <c r="B23" s="1346" t="s">
        <v>710</v>
      </c>
      <c r="C23" s="1346"/>
      <c r="D23" s="1346"/>
      <c r="E23" s="1346"/>
      <c r="F23" s="1346"/>
      <c r="G23" s="1346"/>
      <c r="H23" s="1218"/>
      <c r="I23" s="1219"/>
      <c r="J23" s="973"/>
    </row>
    <row r="24" spans="1:10" x14ac:dyDescent="0.2">
      <c r="A24" s="1217"/>
      <c r="B24" s="1346" t="s">
        <v>700</v>
      </c>
      <c r="C24" s="1346"/>
      <c r="D24" s="1346"/>
      <c r="E24" s="1346"/>
      <c r="F24" s="1346"/>
      <c r="G24" s="1346"/>
      <c r="H24" s="1218"/>
      <c r="I24" s="1219"/>
      <c r="J24" s="973"/>
    </row>
    <row r="25" spans="1:10" x14ac:dyDescent="0.2">
      <c r="A25" s="1217"/>
      <c r="B25" s="1346" t="s">
        <v>701</v>
      </c>
      <c r="C25" s="1346"/>
      <c r="D25" s="1346"/>
      <c r="E25" s="1346"/>
      <c r="F25" s="1346"/>
      <c r="G25" s="1346"/>
      <c r="H25" s="1218"/>
      <c r="I25" s="1219"/>
      <c r="J25" s="973"/>
    </row>
    <row r="26" spans="1:10" x14ac:dyDescent="0.2">
      <c r="A26" s="1217"/>
      <c r="B26" s="1346" t="s">
        <v>703</v>
      </c>
      <c r="C26" s="1346"/>
      <c r="D26" s="1346"/>
      <c r="E26" s="1346"/>
      <c r="F26" s="1346"/>
      <c r="G26" s="1346"/>
      <c r="H26" s="1218"/>
      <c r="I26" s="1219"/>
      <c r="J26" s="973"/>
    </row>
    <row r="27" spans="1:10" x14ac:dyDescent="0.2">
      <c r="A27" s="1217"/>
      <c r="B27" s="1349" t="s">
        <v>704</v>
      </c>
      <c r="C27" s="1349"/>
      <c r="D27" s="1349"/>
      <c r="E27" s="1349"/>
      <c r="F27" s="1349"/>
      <c r="G27" s="1349"/>
      <c r="H27" s="1218"/>
      <c r="I27" s="1219"/>
      <c r="J27" s="973"/>
    </row>
    <row r="28" spans="1:10" x14ac:dyDescent="0.2">
      <c r="A28" s="1217"/>
      <c r="B28" s="1346" t="s">
        <v>705</v>
      </c>
      <c r="C28" s="1346"/>
      <c r="D28" s="1346"/>
      <c r="E28" s="1346"/>
      <c r="F28" s="1346"/>
      <c r="G28" s="1346"/>
      <c r="H28" s="1218"/>
      <c r="I28" s="1219"/>
      <c r="J28" s="973"/>
    </row>
    <row r="29" spans="1:10" x14ac:dyDescent="0.2">
      <c r="A29" s="1217"/>
      <c r="B29" s="1346" t="s">
        <v>706</v>
      </c>
      <c r="C29" s="1346"/>
      <c r="D29" s="1346"/>
      <c r="E29" s="1346"/>
      <c r="F29" s="1346"/>
      <c r="G29" s="1346"/>
      <c r="H29" s="1218"/>
      <c r="I29" s="1219"/>
      <c r="J29" s="973"/>
    </row>
    <row r="30" spans="1:10" x14ac:dyDescent="0.2">
      <c r="A30" s="1217"/>
      <c r="B30" s="1346" t="s">
        <v>707</v>
      </c>
      <c r="C30" s="1346"/>
      <c r="D30" s="1346"/>
      <c r="E30" s="1346"/>
      <c r="F30" s="1346"/>
      <c r="G30" s="1346"/>
      <c r="H30" s="1218"/>
      <c r="I30" s="1219"/>
      <c r="J30" s="973"/>
    </row>
    <row r="31" spans="1:10" x14ac:dyDescent="0.2">
      <c r="A31" s="1224"/>
      <c r="B31" s="1348" t="s">
        <v>708</v>
      </c>
      <c r="C31" s="1348"/>
      <c r="D31" s="1348"/>
      <c r="E31" s="1348"/>
      <c r="F31" s="1348"/>
      <c r="G31" s="1348"/>
      <c r="H31" s="1226"/>
      <c r="I31" s="1227"/>
      <c r="J31" s="973"/>
    </row>
    <row r="32" spans="1:10" x14ac:dyDescent="0.2">
      <c r="A32" s="1225"/>
      <c r="B32" s="1225"/>
      <c r="C32" s="1225"/>
      <c r="D32" s="1225"/>
      <c r="E32" s="1225"/>
      <c r="F32" s="1225"/>
      <c r="G32" s="1225"/>
      <c r="H32" s="1225"/>
      <c r="I32" s="1225"/>
    </row>
  </sheetData>
  <sheetProtection algorithmName="SHA-512" hashValue="NgupHG4T7xdqYs38tW2LEo48lAIXxj+2ocD+651+3M4w4kIsTPh96xh1tljz11/nkwVnzBS2AmqinM7ZXnvqog==" saltValue="apgxOv+m2jj5leYp8V/Sjw==" spinCount="100000" sheet="1" objects="1" scenarios="1"/>
  <mergeCells count="20">
    <mergeCell ref="B31:G31"/>
    <mergeCell ref="B30:G30"/>
    <mergeCell ref="B29:G29"/>
    <mergeCell ref="B28:G28"/>
    <mergeCell ref="B27:G27"/>
    <mergeCell ref="B16:G16"/>
    <mergeCell ref="B26:G26"/>
    <mergeCell ref="B25:G25"/>
    <mergeCell ref="B24:G24"/>
    <mergeCell ref="B23:G23"/>
    <mergeCell ref="B21:G21"/>
    <mergeCell ref="B20:G20"/>
    <mergeCell ref="B19:G19"/>
    <mergeCell ref="B18:G18"/>
    <mergeCell ref="B17:G17"/>
    <mergeCell ref="A5:I5"/>
    <mergeCell ref="A1:I2"/>
    <mergeCell ref="A3:I4"/>
    <mergeCell ref="A6:I12"/>
    <mergeCell ref="A13:I14"/>
  </mergeCells>
  <hyperlinks>
    <hyperlink ref="B16" location="Milchkühe!A1" display="Anforderungen an Laufställe für Milchkühe     " xr:uid="{309DFA90-360D-4968-9FD2-E495832F2732}"/>
    <hyperlink ref="B18" location="'Anlage Aufzuchtrinder'!A1" display="Anlage Aufzuchtrinder" xr:uid="{B49A7DF8-1CF4-48F4-95CE-7C4111DC3443}"/>
    <hyperlink ref="B19" location="Kälber!A1" display="Anforderungen an die Kälberhaltung" xr:uid="{1C088E38-2C48-4492-B76E-AF7D2C13B68E}"/>
    <hyperlink ref="B20" location="Mutterkühe!A1" display="Anforderungen an die Haltung von Mutterkühen" xr:uid="{7EB61122-F807-4125-8BFC-998EA1635924}"/>
    <hyperlink ref="B22" location="'Absatzferkel, Zuchtläufer, Mast'!A1" display="Anforderungen an die Haltung von Absatzferkeln, Zuchtläufern und Mastschweinen" xr:uid="{E1607608-1DA0-453E-8643-2FD9FB57A12D}"/>
    <hyperlink ref="B23" location="'Jung_Zuchtsauen, Z_Eber'!A1" display="Anforderungen an die Haltung von Jung- und Zuchtsauen und Zuchtebern" xr:uid="{D8168EF1-E8A3-439C-AF49-181907DC10EB}"/>
    <hyperlink ref="B24" location="Ziegen!A1" display="Anforderungen an die Haltung von Ziegen" xr:uid="{1BC8D6AF-09E9-4071-97B3-F1BE87350EDC}"/>
    <hyperlink ref="B25" location="Schafe!A1" display="Anforderungen an die Haltung von Schafen" xr:uid="{224A3557-465C-4526-8558-672D8D536B1D}"/>
    <hyperlink ref="B26" location="'Legehennen Freilandhaltung'!A1" display="Anforderungen an die Freilandhaltung von Legehennen" xr:uid="{A8B1B536-55D6-4CD7-8AE9-2288AB50197E}"/>
    <hyperlink ref="B28" location="Mastputen!A1" display="Anforderungen an die Haltung von Mastputen" xr:uid="{33AAFDCB-C618-4D9D-8964-D9E5EA4792B0}"/>
    <hyperlink ref="B29" location="Masthühner!A1" display="Anforderungen an die Haltung von Masthühnern" xr:uid="{F937D264-8B2A-423B-8768-0DD3211A299A}"/>
    <hyperlink ref="B30" location="Enten_Gänse!A1" display="Anforderungen  an die Haltung von Enten und Gänsen" xr:uid="{E625B2D3-73EC-491A-878A-A52BC203D7B3}"/>
    <hyperlink ref="B31" location="Pferde!A1" display="Anforderungen an die Haltung von Pferden" xr:uid="{BE822276-3B59-4F0B-9D05-15D4E6596066}"/>
    <hyperlink ref="B17:G17" location="Aufzuchtrinder!A1" display="Anforderungen an Laufställe für Aufzuchtrinder (Milchviehhaltung)" xr:uid="{B35FA197-0D28-4254-B575-CA60C8717BAD}"/>
    <hyperlink ref="B21:G21" location="Rindermast!A1" display="Anforderungen an Haltungsformen in der Rindermast (außer Mutterkuhhaltung)" xr:uid="{56DB4A34-CD43-46AE-8F7C-609092A2A997}"/>
    <hyperlink ref="B27:G27" location="'Jung-u.Legehennen Bodenhaltung'!A1" display="Anforderungen an die Bodenhaltung von Jung- und Legehennen" xr:uid="{5ED51F3D-9A64-456C-A0AB-F43990D47CF9}"/>
  </hyperlinks>
  <pageMargins left="0.70866141732283472" right="0.70866141732283472" top="0.78740157480314965" bottom="0.78740157480314965" header="0.31496062992125984" footer="0.31496062992125984"/>
  <pageSetup paperSize="9" scale="72" fitToHeight="0" orientation="portrait" r:id="rId1"/>
  <headerFooter>
    <oddHeader>&amp;LAnlage 8 zum Antrag&amp;CBaufachliche Anforderungen an eine besonders artgerechte Tierhaltung&amp;RILU 2023</oddHeader>
    <oddFooter>&amp;LTAB13758_02.26&amp;R&amp;P</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4"/>
  <sheetViews>
    <sheetView view="pageLayout" zoomScale="130" zoomScaleNormal="100" zoomScalePageLayoutView="130" workbookViewId="0">
      <selection sqref="A1:D1"/>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t="s">
        <v>154</v>
      </c>
      <c r="G2" s="1528"/>
      <c r="H2" s="1526"/>
      <c r="I2" s="1526"/>
    </row>
    <row r="3" spans="1:9" x14ac:dyDescent="0.2">
      <c r="A3" s="2" t="s">
        <v>1</v>
      </c>
      <c r="B3" s="1488" t="s">
        <v>154</v>
      </c>
      <c r="C3" s="1489"/>
      <c r="D3" s="1489"/>
      <c r="E3" s="1489"/>
      <c r="F3" s="1489"/>
      <c r="G3" s="1529"/>
      <c r="H3" s="1526"/>
      <c r="I3" s="1526"/>
    </row>
    <row r="4" spans="1:9" x14ac:dyDescent="0.2">
      <c r="A4" s="1496" t="s">
        <v>154</v>
      </c>
      <c r="B4" s="1496"/>
      <c r="C4" s="1496"/>
      <c r="D4" s="1496"/>
      <c r="E4" s="1496"/>
      <c r="F4" s="1496"/>
      <c r="G4" s="1496"/>
      <c r="H4" s="1527"/>
      <c r="I4" s="1527"/>
    </row>
    <row r="5" spans="1:9" ht="15.75" x14ac:dyDescent="0.2">
      <c r="A5" s="1746" t="s">
        <v>700</v>
      </c>
      <c r="B5" s="1747"/>
      <c r="C5" s="1747"/>
      <c r="D5" s="1747"/>
      <c r="E5" s="1747"/>
      <c r="F5" s="1747"/>
      <c r="G5" s="1747"/>
      <c r="H5" s="1747"/>
      <c r="I5" s="1748"/>
    </row>
    <row r="6" spans="1:9" ht="22.7" customHeight="1" x14ac:dyDescent="0.2">
      <c r="A6" s="1749" t="s">
        <v>3</v>
      </c>
      <c r="B6" s="1750"/>
      <c r="C6" s="1750"/>
      <c r="D6" s="1750"/>
      <c r="E6" s="1750"/>
      <c r="F6" s="1750"/>
      <c r="G6" s="1750"/>
      <c r="H6" s="1750"/>
      <c r="I6" s="1751"/>
    </row>
    <row r="7" spans="1:9" ht="29.85" customHeight="1" x14ac:dyDescent="0.2">
      <c r="A7" s="1898" t="s">
        <v>4</v>
      </c>
      <c r="B7" s="1899"/>
      <c r="C7" s="1898" t="s">
        <v>5</v>
      </c>
      <c r="D7" s="1900"/>
      <c r="E7" s="1899"/>
      <c r="F7" s="1901" t="s">
        <v>6</v>
      </c>
      <c r="G7" s="1902"/>
      <c r="H7" s="1902"/>
      <c r="I7" s="1903"/>
    </row>
    <row r="8" spans="1:9" x14ac:dyDescent="0.2">
      <c r="A8" s="1896" t="s">
        <v>7</v>
      </c>
      <c r="B8" s="1897"/>
      <c r="C8" s="1045"/>
      <c r="D8" s="1046"/>
      <c r="E8" s="1047"/>
      <c r="F8" s="1045"/>
      <c r="G8" s="1046"/>
      <c r="H8" s="1046"/>
      <c r="I8" s="1047"/>
    </row>
    <row r="9" spans="1:9" ht="12.95" customHeight="1" x14ac:dyDescent="0.2">
      <c r="A9" s="1358" t="s">
        <v>890</v>
      </c>
      <c r="B9" s="1357"/>
      <c r="C9" s="1356" t="s">
        <v>502</v>
      </c>
      <c r="D9" s="1361"/>
      <c r="E9" s="1357"/>
      <c r="F9" s="1510" t="s">
        <v>8</v>
      </c>
      <c r="G9" s="1511"/>
      <c r="H9" s="1511"/>
      <c r="I9" s="36"/>
    </row>
    <row r="10" spans="1:9" ht="14.25" customHeight="1" x14ac:dyDescent="0.2">
      <c r="A10" s="1356"/>
      <c r="B10" s="1357"/>
      <c r="C10" s="1356"/>
      <c r="D10" s="1361"/>
      <c r="E10" s="1357"/>
      <c r="F10" s="1510"/>
      <c r="G10" s="1511"/>
      <c r="H10" s="1511"/>
      <c r="I10" s="14"/>
    </row>
    <row r="11" spans="1:9" ht="12.95" customHeight="1" x14ac:dyDescent="0.2">
      <c r="A11" s="1356"/>
      <c r="B11" s="1357"/>
      <c r="C11" s="1356"/>
      <c r="D11" s="1361"/>
      <c r="E11" s="1357"/>
      <c r="F11" s="1382" t="s">
        <v>9</v>
      </c>
      <c r="G11" s="1383"/>
      <c r="H11" s="1384" t="s">
        <v>154</v>
      </c>
      <c r="I11" s="1386" t="s">
        <v>12</v>
      </c>
    </row>
    <row r="12" spans="1:9" ht="12.95" customHeight="1" x14ac:dyDescent="0.2">
      <c r="A12" s="1356"/>
      <c r="B12" s="1357"/>
      <c r="C12" s="1356"/>
      <c r="D12" s="1361"/>
      <c r="E12" s="1357"/>
      <c r="F12" s="1382"/>
      <c r="G12" s="1383"/>
      <c r="H12" s="1385"/>
      <c r="I12" s="1386"/>
    </row>
    <row r="13" spans="1:9" ht="12.95" customHeight="1" x14ac:dyDescent="0.2">
      <c r="A13" s="1356"/>
      <c r="B13" s="1357"/>
      <c r="C13" s="1356"/>
      <c r="D13" s="1361"/>
      <c r="E13" s="1357"/>
      <c r="F13" s="1382" t="s">
        <v>10</v>
      </c>
      <c r="G13" s="1383"/>
      <c r="H13" s="1384" t="s">
        <v>154</v>
      </c>
      <c r="I13" s="1386" t="s">
        <v>12</v>
      </c>
    </row>
    <row r="14" spans="1:9" ht="12.95" customHeight="1" x14ac:dyDescent="0.2">
      <c r="A14" s="1356"/>
      <c r="B14" s="1357"/>
      <c r="C14" s="1356"/>
      <c r="D14" s="1361"/>
      <c r="E14" s="1357"/>
      <c r="F14" s="1382"/>
      <c r="G14" s="1383"/>
      <c r="H14" s="1385"/>
      <c r="I14" s="1386"/>
    </row>
    <row r="15" spans="1:9" ht="12.95" customHeight="1" x14ac:dyDescent="0.2">
      <c r="A15" s="1356"/>
      <c r="B15" s="1357"/>
      <c r="C15" s="1356"/>
      <c r="D15" s="1361"/>
      <c r="E15" s="1357"/>
      <c r="F15" s="45" t="s">
        <v>11</v>
      </c>
      <c r="G15" s="15"/>
      <c r="H15" s="1484" t="e">
        <f>H13*100/H11</f>
        <v>#VALUE!</v>
      </c>
      <c r="I15" s="1386" t="s">
        <v>13</v>
      </c>
    </row>
    <row r="16" spans="1:9" ht="12.95" customHeight="1" x14ac:dyDescent="0.2">
      <c r="A16" s="1356"/>
      <c r="B16" s="1357"/>
      <c r="C16" s="1356"/>
      <c r="D16" s="1361"/>
      <c r="E16" s="1357"/>
      <c r="F16" s="45"/>
      <c r="G16" s="15"/>
      <c r="H16" s="1484"/>
      <c r="I16" s="1386"/>
    </row>
    <row r="17" spans="1:10" ht="12.95" customHeight="1" x14ac:dyDescent="0.2">
      <c r="A17" s="1356"/>
      <c r="B17" s="1357"/>
      <c r="C17" s="1356"/>
      <c r="D17" s="1361"/>
      <c r="E17" s="1357"/>
      <c r="F17" s="20"/>
      <c r="G17" s="21"/>
      <c r="H17" s="21"/>
      <c r="I17" s="14"/>
    </row>
    <row r="18" spans="1:10" ht="12.95" customHeight="1" x14ac:dyDescent="0.2">
      <c r="A18" s="1356"/>
      <c r="B18" s="1357"/>
      <c r="C18" s="1356"/>
      <c r="D18" s="1361"/>
      <c r="E18" s="1357"/>
      <c r="F18" s="20"/>
      <c r="G18" s="21"/>
      <c r="H18" s="21"/>
      <c r="I18" s="14"/>
    </row>
    <row r="19" spans="1:10" ht="12.95" hidden="1" customHeight="1" x14ac:dyDescent="0.2">
      <c r="A19" s="1356"/>
      <c r="B19" s="1357"/>
      <c r="C19" s="1356"/>
      <c r="D19" s="1361"/>
      <c r="E19" s="1357"/>
      <c r="F19" s="20"/>
      <c r="G19" s="21"/>
      <c r="H19" s="21"/>
      <c r="I19" s="21"/>
    </row>
    <row r="20" spans="1:10" ht="12.95" hidden="1" customHeight="1" x14ac:dyDescent="0.2">
      <c r="A20" s="1356"/>
      <c r="B20" s="1357"/>
      <c r="C20" s="1356"/>
      <c r="D20" s="1361"/>
      <c r="E20" s="1357"/>
      <c r="F20" s="20"/>
      <c r="G20" s="21"/>
      <c r="H20" s="21"/>
      <c r="I20" s="21"/>
    </row>
    <row r="21" spans="1:10" ht="12.95" hidden="1" customHeight="1" x14ac:dyDescent="0.2">
      <c r="A21" s="1356"/>
      <c r="B21" s="1357"/>
      <c r="C21" s="1356"/>
      <c r="D21" s="1361"/>
      <c r="E21" s="1357"/>
      <c r="F21" s="20"/>
      <c r="G21" s="21"/>
      <c r="H21" s="21"/>
      <c r="I21" s="21"/>
    </row>
    <row r="22" spans="1:10" ht="22.7" hidden="1" customHeight="1" x14ac:dyDescent="0.2">
      <c r="A22" s="1359"/>
      <c r="B22" s="1360"/>
      <c r="C22" s="1359"/>
      <c r="D22" s="1369"/>
      <c r="E22" s="1360"/>
      <c r="F22" s="22"/>
      <c r="G22" s="23"/>
      <c r="H22" s="23"/>
      <c r="I22" s="779"/>
    </row>
    <row r="23" spans="1:10" ht="15" customHeight="1" x14ac:dyDescent="0.2">
      <c r="A23" s="1644" t="s">
        <v>727</v>
      </c>
      <c r="B23" s="1645"/>
      <c r="C23" s="1645"/>
      <c r="D23" s="1645"/>
      <c r="E23" s="1645"/>
      <c r="F23" s="1645"/>
      <c r="G23" s="1645"/>
      <c r="H23" s="1645"/>
      <c r="I23" s="1646"/>
    </row>
    <row r="24" spans="1:10" s="285" customFormat="1" ht="28.5" customHeight="1" x14ac:dyDescent="0.2">
      <c r="A24" s="1354" t="s">
        <v>566</v>
      </c>
      <c r="B24" s="1355"/>
      <c r="C24" s="1354" t="s">
        <v>567</v>
      </c>
      <c r="D24" s="1362"/>
      <c r="E24" s="1362"/>
      <c r="F24" s="456" t="s">
        <v>903</v>
      </c>
      <c r="G24" s="1166" t="s">
        <v>568</v>
      </c>
      <c r="H24" s="532" t="s">
        <v>551</v>
      </c>
      <c r="I24" s="1167" t="s">
        <v>904</v>
      </c>
    </row>
    <row r="25" spans="1:10" s="285" customFormat="1" x14ac:dyDescent="0.2">
      <c r="A25" s="1356"/>
      <c r="B25" s="1357"/>
      <c r="C25" s="1356"/>
      <c r="D25" s="1361"/>
      <c r="E25" s="1361"/>
      <c r="F25" s="1169" t="s">
        <v>147</v>
      </c>
      <c r="G25" s="1168"/>
      <c r="H25" s="1168"/>
      <c r="I25" s="1168"/>
    </row>
    <row r="26" spans="1:10" s="285" customFormat="1" x14ac:dyDescent="0.2">
      <c r="A26" s="1356"/>
      <c r="B26" s="1357"/>
      <c r="C26" s="1356"/>
      <c r="D26" s="1361"/>
      <c r="E26" s="1361"/>
      <c r="F26" s="1164" t="s">
        <v>522</v>
      </c>
      <c r="G26" s="1152"/>
      <c r="H26" s="1152"/>
      <c r="I26" s="1153"/>
    </row>
    <row r="27" spans="1:10" x14ac:dyDescent="0.2">
      <c r="A27" s="1356" t="s">
        <v>542</v>
      </c>
      <c r="B27" s="1357"/>
      <c r="C27" s="1356" t="s">
        <v>544</v>
      </c>
      <c r="D27" s="1361"/>
      <c r="E27" s="1361"/>
      <c r="F27" s="1163" t="s">
        <v>523</v>
      </c>
      <c r="G27" s="535">
        <v>1.5</v>
      </c>
      <c r="H27" s="535">
        <v>0.35</v>
      </c>
      <c r="I27" s="535">
        <v>0.5</v>
      </c>
    </row>
    <row r="28" spans="1:10" x14ac:dyDescent="0.2">
      <c r="A28" s="1356"/>
      <c r="B28" s="1357"/>
      <c r="C28" s="1356"/>
      <c r="D28" s="1361"/>
      <c r="E28" s="1361"/>
      <c r="F28" s="538" t="s">
        <v>524</v>
      </c>
      <c r="G28" s="541">
        <f>G25*G27</f>
        <v>0</v>
      </c>
      <c r="H28" s="540">
        <f>H25*H27</f>
        <v>0</v>
      </c>
      <c r="I28" s="540">
        <f>I25*I27</f>
        <v>0</v>
      </c>
    </row>
    <row r="29" spans="1:10" x14ac:dyDescent="0.2">
      <c r="A29" s="1356"/>
      <c r="B29" s="1357"/>
      <c r="C29" s="1356"/>
      <c r="D29" s="1361"/>
      <c r="E29" s="1361"/>
      <c r="F29" s="539"/>
      <c r="G29" s="1929">
        <f>G28+H28</f>
        <v>0</v>
      </c>
      <c r="H29" s="1930"/>
      <c r="I29" s="1170">
        <f>SUM(I28)</f>
        <v>0</v>
      </c>
      <c r="J29" s="1165"/>
    </row>
    <row r="30" spans="1:10" ht="12.95" customHeight="1" x14ac:dyDescent="0.2">
      <c r="A30" s="1356"/>
      <c r="B30" s="1357"/>
      <c r="C30" s="1356"/>
      <c r="D30" s="1361"/>
      <c r="E30" s="1361"/>
      <c r="F30" s="1847" t="s">
        <v>525</v>
      </c>
      <c r="G30" s="1931"/>
      <c r="H30" s="1932"/>
      <c r="I30" s="1933"/>
    </row>
    <row r="31" spans="1:10" ht="15.75" customHeight="1" x14ac:dyDescent="0.2">
      <c r="A31" s="1356"/>
      <c r="B31" s="1357"/>
      <c r="C31" s="1356"/>
      <c r="D31" s="1361"/>
      <c r="E31" s="1361"/>
      <c r="F31" s="1848"/>
      <c r="G31" s="1934"/>
      <c r="H31" s="1935"/>
      <c r="I31" s="1936"/>
    </row>
    <row r="32" spans="1:10" ht="12.95" hidden="1" customHeight="1" x14ac:dyDescent="0.2">
      <c r="A32" s="9"/>
      <c r="B32" s="8"/>
      <c r="C32" s="1356"/>
      <c r="D32" s="1361"/>
      <c r="E32" s="1361"/>
      <c r="F32" s="1160"/>
      <c r="G32" s="554"/>
      <c r="H32" s="554"/>
      <c r="I32" s="14"/>
    </row>
    <row r="33" spans="1:9" ht="34.700000000000003" customHeight="1" x14ac:dyDescent="0.2">
      <c r="A33" s="9"/>
      <c r="B33" s="8"/>
      <c r="C33" s="1359"/>
      <c r="D33" s="1369"/>
      <c r="E33" s="1369"/>
      <c r="F33" s="22"/>
      <c r="G33" s="1937" t="s">
        <v>905</v>
      </c>
      <c r="H33" s="1938"/>
      <c r="I33" s="1939"/>
    </row>
    <row r="34" spans="1:9" x14ac:dyDescent="0.2">
      <c r="A34" s="1354" t="s">
        <v>570</v>
      </c>
      <c r="B34" s="1355"/>
      <c r="C34" s="4" t="s">
        <v>543</v>
      </c>
      <c r="D34" s="7"/>
      <c r="E34" s="5"/>
      <c r="F34" s="33"/>
      <c r="G34" s="35"/>
      <c r="H34" s="35"/>
      <c r="I34" s="36"/>
    </row>
    <row r="35" spans="1:9" x14ac:dyDescent="0.2">
      <c r="A35" s="1356"/>
      <c r="B35" s="1357"/>
      <c r="C35" s="90" t="s">
        <v>573</v>
      </c>
      <c r="D35" s="63"/>
      <c r="E35" s="64"/>
      <c r="F35" s="20"/>
      <c r="G35" s="21" t="s">
        <v>572</v>
      </c>
      <c r="H35" s="21"/>
      <c r="I35" s="14"/>
    </row>
    <row r="36" spans="1:9" x14ac:dyDescent="0.2">
      <c r="A36" s="1356"/>
      <c r="B36" s="1357"/>
      <c r="C36" s="90"/>
      <c r="D36" s="63"/>
      <c r="E36" s="64"/>
      <c r="F36" s="20"/>
      <c r="G36" s="21" t="s">
        <v>571</v>
      </c>
      <c r="H36" s="21"/>
      <c r="I36" s="14"/>
    </row>
    <row r="37" spans="1:9" x14ac:dyDescent="0.2">
      <c r="A37" s="1356"/>
      <c r="B37" s="1357"/>
      <c r="C37" s="90"/>
      <c r="D37" s="63"/>
      <c r="E37" s="64"/>
      <c r="F37" s="20"/>
      <c r="G37" s="21" t="s">
        <v>569</v>
      </c>
      <c r="H37" s="21"/>
      <c r="I37" s="14"/>
    </row>
    <row r="38" spans="1:9" x14ac:dyDescent="0.2">
      <c r="A38" s="1356"/>
      <c r="B38" s="1357"/>
      <c r="C38" s="90"/>
      <c r="D38" s="63"/>
      <c r="E38" s="64"/>
      <c r="F38" s="20"/>
      <c r="G38" s="21"/>
      <c r="H38" s="21"/>
      <c r="I38" s="14"/>
    </row>
    <row r="39" spans="1:9" ht="12.95" customHeight="1" x14ac:dyDescent="0.2">
      <c r="A39" s="1356"/>
      <c r="B39" s="1357"/>
      <c r="C39" s="90"/>
      <c r="D39" s="63"/>
      <c r="E39" s="64"/>
      <c r="F39" s="1914" t="s">
        <v>554</v>
      </c>
      <c r="G39" s="1668"/>
      <c r="H39" s="1668"/>
      <c r="I39" s="1915"/>
    </row>
    <row r="40" spans="1:9" s="278" customFormat="1" x14ac:dyDescent="0.2">
      <c r="A40" s="1356"/>
      <c r="B40" s="1357"/>
      <c r="C40" s="90"/>
      <c r="D40" s="63"/>
      <c r="E40" s="63"/>
      <c r="F40" s="1916"/>
      <c r="G40" s="1917"/>
      <c r="H40" s="1918"/>
      <c r="I40" s="14"/>
    </row>
    <row r="41" spans="1:9" x14ac:dyDescent="0.2">
      <c r="A41" s="11"/>
      <c r="B41" s="13"/>
      <c r="C41" s="11"/>
      <c r="D41" s="12"/>
      <c r="E41" s="12"/>
      <c r="F41" s="1919"/>
      <c r="G41" s="1920"/>
      <c r="H41" s="1921"/>
      <c r="I41" s="24"/>
    </row>
    <row r="42" spans="1:9" hidden="1" x14ac:dyDescent="0.2">
      <c r="A42" s="11"/>
      <c r="B42" s="13"/>
      <c r="C42" s="11"/>
      <c r="D42" s="12"/>
      <c r="E42" s="13"/>
      <c r="F42" s="22"/>
      <c r="G42" s="23"/>
      <c r="H42" s="23"/>
      <c r="I42" s="24"/>
    </row>
    <row r="43" spans="1:9" s="358" customFormat="1" x14ac:dyDescent="0.2">
      <c r="A43" s="1922" t="s">
        <v>530</v>
      </c>
      <c r="B43" s="1779"/>
      <c r="C43" s="987" t="s">
        <v>171</v>
      </c>
      <c r="D43" s="989"/>
      <c r="E43" s="988"/>
      <c r="F43" s="729" t="s">
        <v>534</v>
      </c>
      <c r="G43" s="1505" t="s">
        <v>535</v>
      </c>
      <c r="H43" s="1507"/>
      <c r="I43" s="980"/>
    </row>
    <row r="44" spans="1:9" s="358" customFormat="1" ht="19.149999999999999" customHeight="1" x14ac:dyDescent="0.2">
      <c r="A44" s="1356"/>
      <c r="B44" s="1357"/>
      <c r="C44" s="981" t="s">
        <v>531</v>
      </c>
      <c r="D44" s="982" t="s">
        <v>532</v>
      </c>
      <c r="E44" s="718"/>
      <c r="F44" s="729"/>
      <c r="G44" s="736" t="s">
        <v>983</v>
      </c>
      <c r="H44" s="737" t="s">
        <v>536</v>
      </c>
      <c r="I44" s="980"/>
    </row>
    <row r="45" spans="1:9" s="358" customFormat="1" x14ac:dyDescent="0.2">
      <c r="A45" s="1356"/>
      <c r="B45" s="1357"/>
      <c r="C45" s="981" t="s">
        <v>533</v>
      </c>
      <c r="D45" s="982" t="s">
        <v>417</v>
      </c>
      <c r="E45" s="871"/>
      <c r="F45" s="543" t="s">
        <v>147</v>
      </c>
      <c r="G45" s="733"/>
      <c r="H45" s="734"/>
      <c r="I45" s="724"/>
    </row>
    <row r="46" spans="1:9" s="358" customFormat="1" x14ac:dyDescent="0.2">
      <c r="A46" s="1356"/>
      <c r="B46" s="1357"/>
      <c r="C46" s="870"/>
      <c r="D46" s="718"/>
      <c r="E46" s="871"/>
      <c r="F46" s="1923" t="s">
        <v>537</v>
      </c>
      <c r="G46" s="1925">
        <v>0.35</v>
      </c>
      <c r="H46" s="1927">
        <v>0.4</v>
      </c>
      <c r="I46" s="724"/>
    </row>
    <row r="47" spans="1:9" s="358" customFormat="1" ht="9" customHeight="1" x14ac:dyDescent="0.2">
      <c r="A47" s="870"/>
      <c r="B47" s="871"/>
      <c r="C47" s="870"/>
      <c r="D47" s="718"/>
      <c r="E47" s="871"/>
      <c r="F47" s="1924"/>
      <c r="G47" s="1926"/>
      <c r="H47" s="1928"/>
      <c r="I47" s="724"/>
    </row>
    <row r="48" spans="1:9" s="358" customFormat="1" ht="15" customHeight="1" x14ac:dyDescent="0.2">
      <c r="A48" s="385"/>
      <c r="B48" s="386"/>
      <c r="C48" s="385"/>
      <c r="D48" s="387"/>
      <c r="E48" s="386"/>
      <c r="F48" s="544" t="s">
        <v>538</v>
      </c>
      <c r="G48" s="556">
        <f>G45*G46</f>
        <v>0</v>
      </c>
      <c r="H48" s="556">
        <f>H45*H46</f>
        <v>0</v>
      </c>
      <c r="I48" s="390"/>
    </row>
    <row r="49" spans="1:9" s="358" customFormat="1" x14ac:dyDescent="0.2">
      <c r="A49" s="385"/>
      <c r="B49" s="386"/>
      <c r="C49" s="385"/>
      <c r="D49" s="387"/>
      <c r="E49" s="386"/>
      <c r="F49" s="545"/>
      <c r="G49" s="1908">
        <f>G48+H48</f>
        <v>0</v>
      </c>
      <c r="H49" s="1909"/>
      <c r="I49" s="390"/>
    </row>
    <row r="50" spans="1:9" s="358" customFormat="1" x14ac:dyDescent="0.2">
      <c r="A50" s="385"/>
      <c r="B50" s="386"/>
      <c r="C50" s="385"/>
      <c r="D50" s="387"/>
      <c r="E50" s="386"/>
      <c r="F50" s="542" t="s">
        <v>539</v>
      </c>
      <c r="G50" s="1910" t="s">
        <v>154</v>
      </c>
      <c r="H50" s="1911"/>
      <c r="I50" s="390"/>
    </row>
    <row r="51" spans="1:9" s="358" customFormat="1" x14ac:dyDescent="0.2">
      <c r="A51" s="385"/>
      <c r="B51" s="386"/>
      <c r="C51" s="385"/>
      <c r="D51" s="387"/>
      <c r="E51" s="386"/>
      <c r="F51" s="543" t="s">
        <v>540</v>
      </c>
      <c r="G51" s="1912"/>
      <c r="H51" s="1913"/>
      <c r="I51" s="390"/>
    </row>
    <row r="52" spans="1:9" s="358" customFormat="1" x14ac:dyDescent="0.2">
      <c r="A52" s="385"/>
      <c r="B52" s="386"/>
      <c r="C52" s="385"/>
      <c r="D52" s="387"/>
      <c r="E52" s="386"/>
      <c r="F52" s="1914" t="s">
        <v>541</v>
      </c>
      <c r="G52" s="1668"/>
      <c r="H52" s="1668"/>
      <c r="I52" s="1915"/>
    </row>
    <row r="53" spans="1:9" s="358" customFormat="1" x14ac:dyDescent="0.2">
      <c r="A53" s="385"/>
      <c r="B53" s="386"/>
      <c r="C53" s="385"/>
      <c r="D53" s="387"/>
      <c r="E53" s="386"/>
      <c r="F53" s="1916"/>
      <c r="G53" s="1917"/>
      <c r="H53" s="1918"/>
      <c r="I53" s="390"/>
    </row>
    <row r="54" spans="1:9" s="358" customFormat="1" x14ac:dyDescent="0.2">
      <c r="A54" s="385"/>
      <c r="B54" s="386"/>
      <c r="C54" s="385"/>
      <c r="D54" s="387"/>
      <c r="E54" s="386"/>
      <c r="F54" s="1919"/>
      <c r="G54" s="1920"/>
      <c r="H54" s="1921"/>
      <c r="I54" s="390"/>
    </row>
    <row r="55" spans="1:9" s="358" customFormat="1" hidden="1" x14ac:dyDescent="0.2">
      <c r="A55" s="717"/>
      <c r="B55" s="719"/>
      <c r="C55" s="717"/>
      <c r="D55" s="718"/>
      <c r="E55" s="719"/>
      <c r="F55" s="876"/>
      <c r="G55" s="877"/>
      <c r="H55" s="877"/>
      <c r="I55" s="716"/>
    </row>
    <row r="56" spans="1:9" x14ac:dyDescent="0.2">
      <c r="A56" s="1354" t="s">
        <v>503</v>
      </c>
      <c r="B56" s="1355"/>
      <c r="C56" s="1354" t="s">
        <v>504</v>
      </c>
      <c r="D56" s="1362"/>
      <c r="E56" s="1355"/>
      <c r="F56" s="381"/>
      <c r="G56" s="382"/>
      <c r="H56" s="382"/>
      <c r="I56" s="383"/>
    </row>
    <row r="57" spans="1:9" x14ac:dyDescent="0.2">
      <c r="A57" s="1356"/>
      <c r="B57" s="1357"/>
      <c r="C57" s="1356"/>
      <c r="D57" s="1361"/>
      <c r="E57" s="1357"/>
      <c r="F57" s="389"/>
      <c r="G57" s="384" t="s">
        <v>505</v>
      </c>
      <c r="H57" s="388"/>
      <c r="I57" s="390"/>
    </row>
    <row r="58" spans="1:9" x14ac:dyDescent="0.2">
      <c r="A58" s="1356"/>
      <c r="B58" s="1357"/>
      <c r="C58" s="1356"/>
      <c r="D58" s="1361"/>
      <c r="E58" s="1357"/>
      <c r="F58" s="389"/>
      <c r="G58" s="388"/>
      <c r="H58" s="388"/>
      <c r="I58" s="390"/>
    </row>
    <row r="59" spans="1:9" x14ac:dyDescent="0.2">
      <c r="A59" s="1356"/>
      <c r="B59" s="1357"/>
      <c r="C59" s="1356"/>
      <c r="D59" s="1361"/>
      <c r="E59" s="1357"/>
      <c r="F59" s="391" t="s">
        <v>506</v>
      </c>
      <c r="G59" s="388"/>
      <c r="H59" s="388"/>
      <c r="I59" s="390"/>
    </row>
    <row r="60" spans="1:9" x14ac:dyDescent="0.2">
      <c r="A60" s="515"/>
      <c r="B60" s="516"/>
      <c r="C60" s="515"/>
      <c r="D60" s="517"/>
      <c r="E60" s="516"/>
      <c r="F60" s="521"/>
      <c r="G60" s="384" t="s">
        <v>507</v>
      </c>
      <c r="H60" s="384"/>
      <c r="I60" s="522"/>
    </row>
    <row r="61" spans="1:9" ht="15" customHeight="1" x14ac:dyDescent="0.2">
      <c r="A61" s="515"/>
      <c r="B61" s="516"/>
      <c r="C61" s="515"/>
      <c r="D61" s="517"/>
      <c r="E61" s="516"/>
      <c r="F61" s="521"/>
      <c r="G61" s="384" t="s">
        <v>508</v>
      </c>
      <c r="H61" s="384"/>
      <c r="I61" s="522"/>
    </row>
    <row r="62" spans="1:9" hidden="1" x14ac:dyDescent="0.2">
      <c r="A62" s="518"/>
      <c r="B62" s="519"/>
      <c r="C62" s="518"/>
      <c r="D62" s="520"/>
      <c r="E62" s="519"/>
      <c r="F62" s="523"/>
      <c r="G62" s="524"/>
      <c r="H62" s="524"/>
      <c r="I62" s="525"/>
    </row>
    <row r="63" spans="1:9" ht="12.95" customHeight="1" x14ac:dyDescent="0.2">
      <c r="A63" s="1354" t="s">
        <v>509</v>
      </c>
      <c r="B63" s="1355"/>
      <c r="C63" s="1354" t="s">
        <v>51</v>
      </c>
      <c r="D63" s="1362"/>
      <c r="E63" s="1362"/>
      <c r="F63" s="548"/>
      <c r="G63" s="549"/>
      <c r="H63" s="549"/>
      <c r="I63" s="383"/>
    </row>
    <row r="64" spans="1:9" x14ac:dyDescent="0.2">
      <c r="A64" s="1356"/>
      <c r="B64" s="1357"/>
      <c r="C64" s="1356"/>
      <c r="D64" s="1361"/>
      <c r="E64" s="1361"/>
      <c r="F64" s="391" t="s">
        <v>511</v>
      </c>
      <c r="G64" s="526"/>
      <c r="H64" s="526"/>
      <c r="I64" s="522"/>
    </row>
    <row r="65" spans="1:9" ht="24.4" customHeight="1" x14ac:dyDescent="0.2">
      <c r="A65" s="1356"/>
      <c r="B65" s="1357"/>
      <c r="C65" s="1356"/>
      <c r="D65" s="1361"/>
      <c r="E65" s="1361"/>
      <c r="F65" s="521"/>
      <c r="G65" s="384" t="s">
        <v>512</v>
      </c>
      <c r="H65" s="384"/>
      <c r="I65" s="522"/>
    </row>
    <row r="66" spans="1:9" ht="3.75" customHeight="1" x14ac:dyDescent="0.2">
      <c r="A66" s="1356"/>
      <c r="B66" s="1357"/>
      <c r="C66" s="1356"/>
      <c r="D66" s="1361"/>
      <c r="E66" s="1361"/>
      <c r="F66" s="521"/>
      <c r="G66" s="1904"/>
      <c r="H66" s="1905"/>
      <c r="I66" s="522"/>
    </row>
    <row r="67" spans="1:9" ht="15.6" customHeight="1" x14ac:dyDescent="0.2">
      <c r="A67" s="515"/>
      <c r="B67" s="516"/>
      <c r="C67" s="1356" t="s">
        <v>510</v>
      </c>
      <c r="D67" s="1361"/>
      <c r="E67" s="1361"/>
      <c r="F67" s="521"/>
      <c r="G67" s="1906"/>
      <c r="H67" s="1907"/>
      <c r="I67" s="522"/>
    </row>
    <row r="68" spans="1:9" ht="12.95" customHeight="1" x14ac:dyDescent="0.2">
      <c r="A68" s="515"/>
      <c r="B68" s="516"/>
      <c r="C68" s="1356"/>
      <c r="D68" s="1361"/>
      <c r="E68" s="1361"/>
      <c r="F68" s="391" t="s">
        <v>513</v>
      </c>
      <c r="G68" s="526"/>
      <c r="H68" s="526"/>
      <c r="I68" s="522"/>
    </row>
    <row r="69" spans="1:9" x14ac:dyDescent="0.2">
      <c r="A69" s="515"/>
      <c r="B69" s="516"/>
      <c r="C69" s="1356" t="s">
        <v>547</v>
      </c>
      <c r="D69" s="1361"/>
      <c r="E69" s="1361"/>
      <c r="F69" s="521"/>
      <c r="G69" s="526"/>
      <c r="H69" s="526"/>
      <c r="I69" s="522"/>
    </row>
    <row r="70" spans="1:9" hidden="1" x14ac:dyDescent="0.2">
      <c r="A70" s="515"/>
      <c r="B70" s="516"/>
      <c r="C70" s="1356"/>
      <c r="D70" s="1361"/>
      <c r="E70" s="1361"/>
      <c r="F70" s="523"/>
      <c r="G70" s="524"/>
      <c r="H70" s="524"/>
      <c r="I70" s="525"/>
    </row>
    <row r="71" spans="1:9" s="285" customFormat="1" ht="12.95" customHeight="1" x14ac:dyDescent="0.2">
      <c r="A71" s="1354" t="s">
        <v>548</v>
      </c>
      <c r="B71" s="1355"/>
      <c r="C71" s="1350" t="s">
        <v>543</v>
      </c>
      <c r="D71" s="1946"/>
      <c r="E71" s="134"/>
      <c r="F71" s="551" t="s">
        <v>550</v>
      </c>
      <c r="G71" s="550" t="s">
        <v>551</v>
      </c>
      <c r="H71" s="528"/>
      <c r="I71" s="529"/>
    </row>
    <row r="72" spans="1:9" s="285" customFormat="1" ht="14.25" x14ac:dyDescent="0.2">
      <c r="A72" s="1356"/>
      <c r="B72" s="1357"/>
      <c r="C72" s="9" t="s">
        <v>549</v>
      </c>
      <c r="D72" s="92"/>
      <c r="E72" s="93"/>
      <c r="F72" s="1947" t="s">
        <v>552</v>
      </c>
      <c r="G72" s="1940"/>
      <c r="H72" s="438"/>
      <c r="I72" s="522"/>
    </row>
    <row r="73" spans="1:9" s="285" customFormat="1" ht="15" customHeight="1" x14ac:dyDescent="0.2">
      <c r="A73" s="1356"/>
      <c r="B73" s="1357"/>
      <c r="C73" s="91"/>
      <c r="D73" s="92"/>
      <c r="E73" s="93"/>
      <c r="F73" s="1948"/>
      <c r="G73" s="1941"/>
      <c r="H73" s="438"/>
      <c r="I73" s="522"/>
    </row>
    <row r="74" spans="1:9" s="285" customFormat="1" ht="15" customHeight="1" x14ac:dyDescent="0.2">
      <c r="A74" s="1356"/>
      <c r="B74" s="1357"/>
      <c r="C74" s="91"/>
      <c r="D74" s="92"/>
      <c r="E74" s="93"/>
      <c r="F74" s="1949" t="s">
        <v>553</v>
      </c>
      <c r="G74" s="1950">
        <v>0.35</v>
      </c>
      <c r="H74" s="526"/>
      <c r="I74" s="522"/>
    </row>
    <row r="75" spans="1:9" s="285" customFormat="1" ht="15" customHeight="1" x14ac:dyDescent="0.2">
      <c r="A75" s="1356"/>
      <c r="B75" s="1357"/>
      <c r="C75" s="429"/>
      <c r="D75" s="431"/>
      <c r="E75" s="430"/>
      <c r="F75" s="1949"/>
      <c r="G75" s="1950"/>
      <c r="H75" s="526"/>
      <c r="I75" s="522"/>
    </row>
    <row r="76" spans="1:9" s="285" customFormat="1" x14ac:dyDescent="0.2">
      <c r="A76" s="515"/>
      <c r="B76" s="516"/>
      <c r="C76" s="429"/>
      <c r="D76" s="431"/>
      <c r="E76" s="430"/>
      <c r="F76" s="552" t="s">
        <v>524</v>
      </c>
      <c r="G76" s="553">
        <f>G72*G74</f>
        <v>0</v>
      </c>
      <c r="H76" s="526"/>
      <c r="I76" s="522"/>
    </row>
    <row r="77" spans="1:9" s="285" customFormat="1" x14ac:dyDescent="0.2">
      <c r="A77" s="515"/>
      <c r="B77" s="516"/>
      <c r="C77" s="429"/>
      <c r="D77" s="431"/>
      <c r="E77" s="430"/>
      <c r="F77" s="542" t="s">
        <v>545</v>
      </c>
      <c r="G77" s="1940"/>
      <c r="H77" s="526"/>
      <c r="I77" s="522"/>
    </row>
    <row r="78" spans="1:9" s="285" customFormat="1" x14ac:dyDescent="0.2">
      <c r="A78" s="515"/>
      <c r="B78" s="516"/>
      <c r="C78" s="429"/>
      <c r="D78" s="431"/>
      <c r="E78" s="430"/>
      <c r="F78" s="543" t="s">
        <v>546</v>
      </c>
      <c r="G78" s="1941"/>
      <c r="H78" s="526"/>
      <c r="I78" s="522"/>
    </row>
    <row r="79" spans="1:9" s="285" customFormat="1" x14ac:dyDescent="0.2">
      <c r="A79" s="515"/>
      <c r="B79" s="516"/>
      <c r="C79" s="429"/>
      <c r="D79" s="431"/>
      <c r="E79" s="430"/>
      <c r="F79" s="521"/>
      <c r="G79" s="526"/>
      <c r="H79" s="526"/>
      <c r="I79" s="522"/>
    </row>
    <row r="80" spans="1:9" s="285" customFormat="1" x14ac:dyDescent="0.2">
      <c r="A80" s="515"/>
      <c r="B80" s="516"/>
      <c r="C80" s="429"/>
      <c r="D80" s="431"/>
      <c r="E80" s="430"/>
      <c r="F80" s="1914" t="s">
        <v>554</v>
      </c>
      <c r="G80" s="1668"/>
      <c r="H80" s="1668"/>
      <c r="I80" s="1915"/>
    </row>
    <row r="81" spans="1:9" s="285" customFormat="1" x14ac:dyDescent="0.2">
      <c r="A81" s="515"/>
      <c r="B81" s="516"/>
      <c r="C81" s="429"/>
      <c r="D81" s="431"/>
      <c r="E81" s="430"/>
      <c r="F81" s="1916"/>
      <c r="G81" s="1917"/>
      <c r="H81" s="1918"/>
      <c r="I81" s="522"/>
    </row>
    <row r="82" spans="1:9" s="285" customFormat="1" x14ac:dyDescent="0.2">
      <c r="A82" s="518"/>
      <c r="B82" s="519"/>
      <c r="C82" s="434"/>
      <c r="D82" s="435"/>
      <c r="E82" s="436"/>
      <c r="F82" s="1919"/>
      <c r="G82" s="1920"/>
      <c r="H82" s="1921"/>
      <c r="I82" s="525"/>
    </row>
    <row r="83" spans="1:9" s="285" customFormat="1" ht="27.2" customHeight="1" x14ac:dyDescent="0.2">
      <c r="A83" s="1354" t="s">
        <v>555</v>
      </c>
      <c r="B83" s="1355"/>
      <c r="C83" s="433" t="s">
        <v>556</v>
      </c>
      <c r="D83" s="432"/>
      <c r="E83" s="428"/>
      <c r="F83" s="1951" t="s">
        <v>559</v>
      </c>
      <c r="G83" s="1942" t="s">
        <v>560</v>
      </c>
      <c r="H83" s="1944" t="s">
        <v>561</v>
      </c>
      <c r="I83" s="437"/>
    </row>
    <row r="84" spans="1:9" s="285" customFormat="1" ht="12.95" customHeight="1" x14ac:dyDescent="0.2">
      <c r="A84" s="1356"/>
      <c r="B84" s="1357"/>
      <c r="C84" s="57" t="s">
        <v>557</v>
      </c>
      <c r="D84" s="431"/>
      <c r="E84" s="430"/>
      <c r="F84" s="1952"/>
      <c r="G84" s="1943"/>
      <c r="H84" s="1945"/>
      <c r="I84" s="390"/>
    </row>
    <row r="85" spans="1:9" s="285" customFormat="1" ht="12.95" customHeight="1" x14ac:dyDescent="0.2">
      <c r="A85" s="1356"/>
      <c r="B85" s="1357"/>
      <c r="C85" s="57" t="s">
        <v>558</v>
      </c>
      <c r="D85" s="431"/>
      <c r="E85" s="430"/>
      <c r="F85" s="533" t="s">
        <v>562</v>
      </c>
      <c r="G85" s="493"/>
      <c r="H85" s="555"/>
      <c r="I85" s="390"/>
    </row>
    <row r="86" spans="1:9" s="285" customFormat="1" x14ac:dyDescent="0.2">
      <c r="A86" s="515"/>
      <c r="B86" s="516"/>
      <c r="C86" s="429"/>
      <c r="D86" s="431"/>
      <c r="E86" s="430"/>
      <c r="F86" s="1923" t="s">
        <v>563</v>
      </c>
      <c r="G86" s="1953">
        <v>1</v>
      </c>
      <c r="H86" s="1955">
        <v>2</v>
      </c>
      <c r="I86" s="390"/>
    </row>
    <row r="87" spans="1:9" s="285" customFormat="1" x14ac:dyDescent="0.2">
      <c r="A87" s="515"/>
      <c r="B87" s="516"/>
      <c r="C87" s="429"/>
      <c r="D87" s="431"/>
      <c r="E87" s="430"/>
      <c r="F87" s="1924"/>
      <c r="G87" s="1954"/>
      <c r="H87" s="1956"/>
      <c r="I87" s="390"/>
    </row>
    <row r="88" spans="1:9" s="285" customFormat="1" x14ac:dyDescent="0.2">
      <c r="A88" s="515"/>
      <c r="B88" s="516"/>
      <c r="C88" s="429"/>
      <c r="D88" s="431"/>
      <c r="E88" s="430"/>
      <c r="F88" s="544" t="s">
        <v>564</v>
      </c>
      <c r="G88" s="557">
        <f>G85*G86</f>
        <v>0</v>
      </c>
      <c r="H88" s="557">
        <f>H85*H86</f>
        <v>0</v>
      </c>
      <c r="I88" s="390"/>
    </row>
    <row r="89" spans="1:9" s="285" customFormat="1" x14ac:dyDescent="0.2">
      <c r="A89" s="515"/>
      <c r="B89" s="516"/>
      <c r="C89" s="429"/>
      <c r="D89" s="431"/>
      <c r="E89" s="430"/>
      <c r="F89" s="545"/>
      <c r="G89" s="1957">
        <f>G88+H88</f>
        <v>0</v>
      </c>
      <c r="H89" s="1958"/>
      <c r="I89" s="390"/>
    </row>
    <row r="90" spans="1:9" s="285" customFormat="1" x14ac:dyDescent="0.2">
      <c r="A90" s="515"/>
      <c r="B90" s="516"/>
      <c r="C90" s="429"/>
      <c r="D90" s="431"/>
      <c r="E90" s="430"/>
      <c r="F90" s="1923" t="s">
        <v>397</v>
      </c>
      <c r="G90" s="1959"/>
      <c r="H90" s="1960"/>
      <c r="I90" s="390"/>
    </row>
    <row r="91" spans="1:9" s="285" customFormat="1" x14ac:dyDescent="0.2">
      <c r="A91" s="515"/>
      <c r="B91" s="516"/>
      <c r="C91" s="429"/>
      <c r="D91" s="431"/>
      <c r="E91" s="430"/>
      <c r="F91" s="1924"/>
      <c r="G91" s="1961"/>
      <c r="H91" s="1962"/>
      <c r="I91" s="390"/>
    </row>
    <row r="92" spans="1:9" s="285" customFormat="1" x14ac:dyDescent="0.2">
      <c r="A92" s="515"/>
      <c r="B92" s="516"/>
      <c r="C92" s="429"/>
      <c r="D92" s="431"/>
      <c r="E92" s="430"/>
      <c r="F92" s="1914" t="s">
        <v>565</v>
      </c>
      <c r="G92" s="1668"/>
      <c r="H92" s="1668"/>
      <c r="I92" s="1915"/>
    </row>
    <row r="93" spans="1:9" s="285" customFormat="1" x14ac:dyDescent="0.2">
      <c r="A93" s="515"/>
      <c r="B93" s="516"/>
      <c r="C93" s="429"/>
      <c r="D93" s="431"/>
      <c r="E93" s="430"/>
      <c r="F93" s="1916"/>
      <c r="G93" s="1917"/>
      <c r="H93" s="1918"/>
      <c r="I93" s="546"/>
    </row>
    <row r="94" spans="1:9" s="285" customFormat="1" x14ac:dyDescent="0.2">
      <c r="A94" s="518"/>
      <c r="B94" s="519"/>
      <c r="C94" s="434"/>
      <c r="D94" s="435"/>
      <c r="E94" s="436"/>
      <c r="F94" s="1919"/>
      <c r="G94" s="1920"/>
      <c r="H94" s="1921"/>
      <c r="I94" s="547"/>
    </row>
  </sheetData>
  <sheetProtection algorithmName="SHA-512" hashValue="V2stGgIaxfXyFm9oMVPjYiWQuZO7JEfiPgtcAhRAZucHVNpGp5X8uA3m1sp90YzhVKOcGOoIyHH6WALhrQSsxw==" saltValue="ZnsgFy+EVa1VLk/6O/mIkw==" spinCount="100000" sheet="1" selectLockedCells="1" selectUnlockedCells="1"/>
  <mergeCells count="73">
    <mergeCell ref="F92:I92"/>
    <mergeCell ref="F93:H94"/>
    <mergeCell ref="F83:F84"/>
    <mergeCell ref="F86:F87"/>
    <mergeCell ref="G86:G87"/>
    <mergeCell ref="H86:H87"/>
    <mergeCell ref="G89:H89"/>
    <mergeCell ref="G90:H91"/>
    <mergeCell ref="F90:F91"/>
    <mergeCell ref="A71:B75"/>
    <mergeCell ref="F80:I80"/>
    <mergeCell ref="F81:H82"/>
    <mergeCell ref="C67:E68"/>
    <mergeCell ref="A83:B85"/>
    <mergeCell ref="G77:G78"/>
    <mergeCell ref="G83:G84"/>
    <mergeCell ref="H83:H84"/>
    <mergeCell ref="C69:E70"/>
    <mergeCell ref="C71:D71"/>
    <mergeCell ref="F72:F73"/>
    <mergeCell ref="F74:F75"/>
    <mergeCell ref="G74:G75"/>
    <mergeCell ref="G72:G73"/>
    <mergeCell ref="G29:H29"/>
    <mergeCell ref="F30:F31"/>
    <mergeCell ref="G30:I31"/>
    <mergeCell ref="G33:I33"/>
    <mergeCell ref="A27:B31"/>
    <mergeCell ref="G49:H49"/>
    <mergeCell ref="G50:H51"/>
    <mergeCell ref="F52:I52"/>
    <mergeCell ref="F53:H54"/>
    <mergeCell ref="A23:I23"/>
    <mergeCell ref="A43:B46"/>
    <mergeCell ref="G43:H43"/>
    <mergeCell ref="F46:F47"/>
    <mergeCell ref="G46:G47"/>
    <mergeCell ref="H46:H47"/>
    <mergeCell ref="A34:B40"/>
    <mergeCell ref="C24:E26"/>
    <mergeCell ref="C27:E33"/>
    <mergeCell ref="F40:H41"/>
    <mergeCell ref="F39:I39"/>
    <mergeCell ref="A24:B26"/>
    <mergeCell ref="A56:B59"/>
    <mergeCell ref="C56:E59"/>
    <mergeCell ref="A63:B66"/>
    <mergeCell ref="C63:E66"/>
    <mergeCell ref="G66:H67"/>
    <mergeCell ref="I15:I16"/>
    <mergeCell ref="A9:B22"/>
    <mergeCell ref="C9:E22"/>
    <mergeCell ref="F9:H10"/>
    <mergeCell ref="F11:G12"/>
    <mergeCell ref="H11:H12"/>
    <mergeCell ref="I11:I12"/>
    <mergeCell ref="F13:G14"/>
    <mergeCell ref="H13:H14"/>
    <mergeCell ref="I13:I14"/>
    <mergeCell ref="H15:H16"/>
    <mergeCell ref="A1:D1"/>
    <mergeCell ref="E1:G1"/>
    <mergeCell ref="H1:I4"/>
    <mergeCell ref="A2:D2"/>
    <mergeCell ref="F2:G2"/>
    <mergeCell ref="B3:G3"/>
    <mergeCell ref="A4:G4"/>
    <mergeCell ref="A8:B8"/>
    <mergeCell ref="A5:I5"/>
    <mergeCell ref="A6:I6"/>
    <mergeCell ref="A7:B7"/>
    <mergeCell ref="C7:E7"/>
    <mergeCell ref="F7:I7"/>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209550</xdr:colOff>
                    <xdr:row>56</xdr:row>
                    <xdr:rowOff>28575</xdr:rowOff>
                  </from>
                  <to>
                    <xdr:col>5</xdr:col>
                    <xdr:colOff>428625</xdr:colOff>
                    <xdr:row>57</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209550</xdr:colOff>
                    <xdr:row>59</xdr:row>
                    <xdr:rowOff>28575</xdr:rowOff>
                  </from>
                  <to>
                    <xdr:col>5</xdr:col>
                    <xdr:colOff>428625</xdr:colOff>
                    <xdr:row>60</xdr:row>
                    <xdr:rowOff>28575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5</xdr:col>
                    <xdr:colOff>209550</xdr:colOff>
                    <xdr:row>60</xdr:row>
                    <xdr:rowOff>28575</xdr:rowOff>
                  </from>
                  <to>
                    <xdr:col>5</xdr:col>
                    <xdr:colOff>428625</xdr:colOff>
                    <xdr:row>61</xdr:row>
                    <xdr:rowOff>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209550</xdr:colOff>
                    <xdr:row>64</xdr:row>
                    <xdr:rowOff>28575</xdr:rowOff>
                  </from>
                  <to>
                    <xdr:col>5</xdr:col>
                    <xdr:colOff>428625</xdr:colOff>
                    <xdr:row>64</xdr:row>
                    <xdr:rowOff>190500</xdr:rowOff>
                  </to>
                </anchor>
              </controlPr>
            </control>
          </mc:Choice>
        </mc:AlternateContent>
        <mc:AlternateContent xmlns:mc="http://schemas.openxmlformats.org/markup-compatibility/2006">
          <mc:Choice Requires="x14">
            <control shapeId="24583" r:id="rId8" name="Check Box 7">
              <controlPr defaultSize="0" autoFill="0" autoLine="0" autoPict="0">
                <anchor moveWithCells="1">
                  <from>
                    <xdr:col>5</xdr:col>
                    <xdr:colOff>209550</xdr:colOff>
                    <xdr:row>35</xdr:row>
                    <xdr:rowOff>28575</xdr:rowOff>
                  </from>
                  <to>
                    <xdr:col>5</xdr:col>
                    <xdr:colOff>428625</xdr:colOff>
                    <xdr:row>36</xdr:row>
                    <xdr:rowOff>28575</xdr:rowOff>
                  </to>
                </anchor>
              </controlPr>
            </control>
          </mc:Choice>
        </mc:AlternateContent>
        <mc:AlternateContent xmlns:mc="http://schemas.openxmlformats.org/markup-compatibility/2006">
          <mc:Choice Requires="x14">
            <control shapeId="24584" r:id="rId9" name="Check Box 8">
              <controlPr defaultSize="0" autoFill="0" autoLine="0" autoPict="0">
                <anchor moveWithCells="1">
                  <from>
                    <xdr:col>5</xdr:col>
                    <xdr:colOff>209550</xdr:colOff>
                    <xdr:row>36</xdr:row>
                    <xdr:rowOff>28575</xdr:rowOff>
                  </from>
                  <to>
                    <xdr:col>5</xdr:col>
                    <xdr:colOff>428625</xdr:colOff>
                    <xdr:row>37</xdr:row>
                    <xdr:rowOff>28575</xdr:rowOff>
                  </to>
                </anchor>
              </controlPr>
            </control>
          </mc:Choice>
        </mc:AlternateContent>
        <mc:AlternateContent xmlns:mc="http://schemas.openxmlformats.org/markup-compatibility/2006">
          <mc:Choice Requires="x14">
            <control shapeId="24587" r:id="rId10" name="Check Box 11">
              <controlPr defaultSize="0" autoFill="0" autoLine="0" autoPict="0">
                <anchor moveWithCells="1">
                  <from>
                    <xdr:col>5</xdr:col>
                    <xdr:colOff>219075</xdr:colOff>
                    <xdr:row>34</xdr:row>
                    <xdr:rowOff>19050</xdr:rowOff>
                  </from>
                  <to>
                    <xdr:col>5</xdr:col>
                    <xdr:colOff>438150</xdr:colOff>
                    <xdr:row>35</xdr:row>
                    <xdr:rowOff>19050</xdr:rowOff>
                  </to>
                </anchor>
              </controlPr>
            </control>
          </mc:Choice>
        </mc:AlternateContent>
        <mc:AlternateContent xmlns:mc="http://schemas.openxmlformats.org/markup-compatibility/2006">
          <mc:Choice Requires="x14">
            <control shapeId="24590" r:id="rId11" name="Check Box 14">
              <controlPr defaultSize="0" autoFill="0" autoLine="0" autoPict="0">
                <anchor moveWithCells="1">
                  <from>
                    <xdr:col>5</xdr:col>
                    <xdr:colOff>219075</xdr:colOff>
                    <xdr:row>32</xdr:row>
                    <xdr:rowOff>19050</xdr:rowOff>
                  </from>
                  <to>
                    <xdr:col>5</xdr:col>
                    <xdr:colOff>438150</xdr:colOff>
                    <xdr:row>32</xdr:row>
                    <xdr:rowOff>180975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3"/>
  <sheetViews>
    <sheetView view="pageLayout" zoomScale="130" zoomScaleNormal="100" zoomScalePageLayoutView="130" workbookViewId="0">
      <selection activeCell="A6" sqref="A6:I23"/>
    </sheetView>
  </sheetViews>
  <sheetFormatPr baseColWidth="10" defaultRowHeight="15" x14ac:dyDescent="0.2"/>
  <sheetData>
    <row r="1" spans="1:9" x14ac:dyDescent="0.2">
      <c r="A1" s="1660" t="s">
        <v>2</v>
      </c>
      <c r="B1" s="1661"/>
      <c r="C1" s="1661"/>
      <c r="D1" s="1662"/>
      <c r="E1" s="1660" t="s">
        <v>0</v>
      </c>
      <c r="F1" s="1661"/>
      <c r="G1" s="1662"/>
      <c r="H1" s="1526"/>
      <c r="I1" s="1526"/>
    </row>
    <row r="2" spans="1:9"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701</v>
      </c>
      <c r="B5" s="1747"/>
      <c r="C5" s="1747"/>
      <c r="D5" s="1747"/>
      <c r="E5" s="1747"/>
      <c r="F5" s="1747"/>
      <c r="G5" s="1747"/>
      <c r="H5" s="1747"/>
      <c r="I5" s="1748"/>
    </row>
    <row r="6" spans="1:9" x14ac:dyDescent="0.2">
      <c r="A6" s="1493" t="s">
        <v>3</v>
      </c>
      <c r="B6" s="1494"/>
      <c r="C6" s="1494"/>
      <c r="D6" s="1494"/>
      <c r="E6" s="1494"/>
      <c r="F6" s="1494"/>
      <c r="G6" s="1494"/>
      <c r="H6" s="1494"/>
      <c r="I6" s="1495"/>
    </row>
    <row r="7" spans="1:9" x14ac:dyDescent="0.2">
      <c r="A7" s="694"/>
      <c r="B7" s="39"/>
      <c r="C7" s="39"/>
      <c r="D7" s="39"/>
      <c r="E7" s="39"/>
      <c r="F7" s="39"/>
      <c r="G7" s="39"/>
      <c r="H7" s="39"/>
      <c r="I7" s="1043"/>
    </row>
    <row r="8" spans="1:9" x14ac:dyDescent="0.2">
      <c r="A8" s="1898" t="s">
        <v>4</v>
      </c>
      <c r="B8" s="1899"/>
      <c r="C8" s="1898" t="s">
        <v>5</v>
      </c>
      <c r="D8" s="1900"/>
      <c r="E8" s="1899"/>
      <c r="F8" s="1901" t="s">
        <v>6</v>
      </c>
      <c r="G8" s="1902"/>
      <c r="H8" s="1902"/>
      <c r="I8" s="1903"/>
    </row>
    <row r="9" spans="1:9" x14ac:dyDescent="0.2">
      <c r="A9" s="1036" t="s">
        <v>7</v>
      </c>
      <c r="B9" s="1037"/>
      <c r="C9" s="1038"/>
      <c r="D9" s="1039"/>
      <c r="E9" s="1037"/>
      <c r="F9" s="1038"/>
      <c r="G9" s="1039"/>
      <c r="H9" s="1039"/>
      <c r="I9" s="1037"/>
    </row>
    <row r="10" spans="1:9" x14ac:dyDescent="0.2">
      <c r="A10" s="1358" t="s">
        <v>889</v>
      </c>
      <c r="B10" s="1357"/>
      <c r="C10" s="1356" t="s">
        <v>502</v>
      </c>
      <c r="D10" s="1361"/>
      <c r="E10" s="1357"/>
      <c r="F10" s="1510" t="s">
        <v>8</v>
      </c>
      <c r="G10" s="1511"/>
      <c r="H10" s="1511"/>
      <c r="I10" s="14"/>
    </row>
    <row r="11" spans="1:9" x14ac:dyDescent="0.2">
      <c r="A11" s="1356"/>
      <c r="B11" s="1357"/>
      <c r="C11" s="1356"/>
      <c r="D11" s="1361"/>
      <c r="E11" s="1357"/>
      <c r="F11" s="1510"/>
      <c r="G11" s="1511"/>
      <c r="H11" s="1511"/>
      <c r="I11" s="14"/>
    </row>
    <row r="12" spans="1:9" x14ac:dyDescent="0.2">
      <c r="A12" s="1356"/>
      <c r="B12" s="1357"/>
      <c r="C12" s="1356"/>
      <c r="D12" s="1361"/>
      <c r="E12" s="1357"/>
      <c r="F12" s="1382" t="s">
        <v>9</v>
      </c>
      <c r="G12" s="1383"/>
      <c r="H12" s="1384"/>
      <c r="I12" s="1386" t="s">
        <v>12</v>
      </c>
    </row>
    <row r="13" spans="1:9" x14ac:dyDescent="0.2">
      <c r="A13" s="1356"/>
      <c r="B13" s="1357"/>
      <c r="C13" s="1356"/>
      <c r="D13" s="1361"/>
      <c r="E13" s="1357"/>
      <c r="F13" s="1382"/>
      <c r="G13" s="1383"/>
      <c r="H13" s="1385"/>
      <c r="I13" s="1386"/>
    </row>
    <row r="14" spans="1:9" x14ac:dyDescent="0.2">
      <c r="A14" s="1356"/>
      <c r="B14" s="1357"/>
      <c r="C14" s="1356"/>
      <c r="D14" s="1361"/>
      <c r="E14" s="1357"/>
      <c r="F14" s="1382" t="s">
        <v>10</v>
      </c>
      <c r="G14" s="1383"/>
      <c r="H14" s="1384"/>
      <c r="I14" s="1386" t="s">
        <v>12</v>
      </c>
    </row>
    <row r="15" spans="1:9" x14ac:dyDescent="0.2">
      <c r="A15" s="1356"/>
      <c r="B15" s="1357"/>
      <c r="C15" s="1356"/>
      <c r="D15" s="1361"/>
      <c r="E15" s="1357"/>
      <c r="F15" s="1382"/>
      <c r="G15" s="1383"/>
      <c r="H15" s="1385"/>
      <c r="I15" s="1386"/>
    </row>
    <row r="16" spans="1:9" x14ac:dyDescent="0.2">
      <c r="A16" s="1356"/>
      <c r="B16" s="1357"/>
      <c r="C16" s="1356"/>
      <c r="D16" s="1361"/>
      <c r="E16" s="1357"/>
      <c r="F16" s="45" t="s">
        <v>11</v>
      </c>
      <c r="G16" s="15"/>
      <c r="H16" s="1484" t="e">
        <f>H14*100/H12</f>
        <v>#DIV/0!</v>
      </c>
      <c r="I16" s="1386" t="s">
        <v>13</v>
      </c>
    </row>
    <row r="17" spans="1:9" x14ac:dyDescent="0.2">
      <c r="A17" s="1356"/>
      <c r="B17" s="1357"/>
      <c r="C17" s="1356"/>
      <c r="D17" s="1361"/>
      <c r="E17" s="1357"/>
      <c r="F17" s="45"/>
      <c r="G17" s="15"/>
      <c r="H17" s="1484"/>
      <c r="I17" s="1386"/>
    </row>
    <row r="18" spans="1:9" x14ac:dyDescent="0.2">
      <c r="A18" s="1356"/>
      <c r="B18" s="1357"/>
      <c r="C18" s="1356"/>
      <c r="D18" s="1361"/>
      <c r="E18" s="1357"/>
      <c r="F18" s="20"/>
      <c r="G18" s="21"/>
      <c r="H18" s="21"/>
      <c r="I18" s="14"/>
    </row>
    <row r="19" spans="1:9" hidden="1" x14ac:dyDescent="0.2">
      <c r="A19" s="1356"/>
      <c r="B19" s="1357"/>
      <c r="C19" s="1356"/>
      <c r="D19" s="1361"/>
      <c r="E19" s="1357"/>
      <c r="F19" s="20"/>
      <c r="G19" s="21"/>
      <c r="H19" s="21"/>
      <c r="I19" s="14"/>
    </row>
    <row r="20" spans="1:9" hidden="1" x14ac:dyDescent="0.2">
      <c r="A20" s="1356"/>
      <c r="B20" s="1357"/>
      <c r="C20" s="1356"/>
      <c r="D20" s="1361"/>
      <c r="E20" s="1357"/>
      <c r="F20" s="20"/>
      <c r="G20" s="21"/>
      <c r="H20" s="21"/>
      <c r="I20" s="14"/>
    </row>
    <row r="21" spans="1:9" hidden="1" x14ac:dyDescent="0.2">
      <c r="A21" s="1356"/>
      <c r="B21" s="1357"/>
      <c r="C21" s="1356"/>
      <c r="D21" s="1361"/>
      <c r="E21" s="1357"/>
      <c r="F21" s="20"/>
      <c r="G21" s="21"/>
      <c r="H21" s="21"/>
      <c r="I21" s="14"/>
    </row>
    <row r="22" spans="1:9" hidden="1" x14ac:dyDescent="0.2">
      <c r="A22" s="1356"/>
      <c r="B22" s="1357"/>
      <c r="C22" s="1356"/>
      <c r="D22" s="1361"/>
      <c r="E22" s="1357"/>
      <c r="F22" s="20"/>
      <c r="G22" s="21"/>
      <c r="H22" s="780"/>
      <c r="I22" s="14"/>
    </row>
    <row r="23" spans="1:9" hidden="1" x14ac:dyDescent="0.2">
      <c r="A23" s="1359"/>
      <c r="B23" s="1360"/>
      <c r="C23" s="1359"/>
      <c r="D23" s="1369"/>
      <c r="E23" s="1360"/>
      <c r="F23" s="22"/>
      <c r="G23" s="23"/>
      <c r="H23" s="23"/>
      <c r="I23" s="1044"/>
    </row>
    <row r="24" spans="1:9" x14ac:dyDescent="0.2">
      <c r="A24" s="1896" t="s">
        <v>814</v>
      </c>
      <c r="B24" s="1967"/>
      <c r="C24" s="1967"/>
      <c r="D24" s="1967"/>
      <c r="E24" s="1967"/>
      <c r="F24" s="1967"/>
      <c r="G24" s="1967"/>
      <c r="H24" s="1967"/>
      <c r="I24" s="1897"/>
    </row>
    <row r="25" spans="1:9" ht="15.6" customHeight="1" x14ac:dyDescent="0.2">
      <c r="A25" s="1354" t="s">
        <v>817</v>
      </c>
      <c r="B25" s="1355"/>
      <c r="C25" s="1354" t="s">
        <v>518</v>
      </c>
      <c r="D25" s="1362"/>
      <c r="E25" s="1355"/>
      <c r="F25" s="530" t="s">
        <v>519</v>
      </c>
      <c r="G25" s="531" t="s">
        <v>520</v>
      </c>
      <c r="H25" s="532" t="s">
        <v>521</v>
      </c>
      <c r="I25" s="673"/>
    </row>
    <row r="26" spans="1:9" x14ac:dyDescent="0.2">
      <c r="A26" s="1356"/>
      <c r="B26" s="1357"/>
      <c r="C26" s="1356"/>
      <c r="D26" s="1361"/>
      <c r="E26" s="1357"/>
      <c r="F26" s="533" t="s">
        <v>147</v>
      </c>
      <c r="G26" s="378"/>
      <c r="H26" s="378"/>
      <c r="I26" s="392"/>
    </row>
    <row r="27" spans="1:9" x14ac:dyDescent="0.2">
      <c r="A27" s="1356"/>
      <c r="B27" s="1357"/>
      <c r="C27" s="1421" t="s">
        <v>816</v>
      </c>
      <c r="D27" s="1422"/>
      <c r="E27" s="1423"/>
      <c r="F27" s="680" t="s">
        <v>522</v>
      </c>
      <c r="G27" s="678"/>
      <c r="H27" s="679"/>
      <c r="I27" s="679"/>
    </row>
    <row r="28" spans="1:9" x14ac:dyDescent="0.2">
      <c r="A28" s="1356"/>
      <c r="B28" s="1357"/>
      <c r="C28" s="1421"/>
      <c r="D28" s="1422"/>
      <c r="E28" s="1423"/>
      <c r="F28" s="536" t="s">
        <v>523</v>
      </c>
      <c r="G28" s="537">
        <v>1.5</v>
      </c>
      <c r="H28" s="535">
        <v>0.35</v>
      </c>
      <c r="I28" s="14"/>
    </row>
    <row r="29" spans="1:9" x14ac:dyDescent="0.2">
      <c r="A29" s="9"/>
      <c r="B29" s="8"/>
      <c r="C29" s="9"/>
      <c r="D29" s="10"/>
      <c r="E29" s="8"/>
      <c r="F29" s="538" t="s">
        <v>524</v>
      </c>
      <c r="G29" s="541">
        <f>G26*G28</f>
        <v>0</v>
      </c>
      <c r="H29" s="540">
        <f>H26*H28</f>
        <v>0</v>
      </c>
      <c r="I29" s="14"/>
    </row>
    <row r="30" spans="1:9" x14ac:dyDescent="0.2">
      <c r="A30" s="9"/>
      <c r="B30" s="8"/>
      <c r="C30" s="9"/>
      <c r="D30" s="10"/>
      <c r="E30" s="8"/>
      <c r="F30" s="539"/>
      <c r="G30" s="1963">
        <f>G29+H29</f>
        <v>0</v>
      </c>
      <c r="H30" s="1964"/>
      <c r="I30" s="14"/>
    </row>
    <row r="31" spans="1:9" x14ac:dyDescent="0.2">
      <c r="A31" s="9"/>
      <c r="B31" s="8"/>
      <c r="C31" s="9"/>
      <c r="D31" s="10"/>
      <c r="E31" s="8"/>
      <c r="F31" s="1883" t="s">
        <v>525</v>
      </c>
      <c r="G31" s="1931"/>
      <c r="H31" s="1933"/>
      <c r="I31" s="14"/>
    </row>
    <row r="32" spans="1:9" x14ac:dyDescent="0.2">
      <c r="A32" s="9"/>
      <c r="B32" s="8"/>
      <c r="C32" s="9"/>
      <c r="D32" s="10"/>
      <c r="E32" s="8"/>
      <c r="F32" s="1848"/>
      <c r="G32" s="1934"/>
      <c r="H32" s="1936"/>
      <c r="I32" s="14"/>
    </row>
    <row r="33" spans="1:9" hidden="1" x14ac:dyDescent="0.2">
      <c r="A33" s="11"/>
      <c r="B33" s="13"/>
      <c r="C33" s="11"/>
      <c r="D33" s="12"/>
      <c r="E33" s="13"/>
      <c r="F33" s="22"/>
      <c r="G33" s="23"/>
      <c r="H33" s="23"/>
      <c r="I33" s="24"/>
    </row>
    <row r="34" spans="1:9" x14ac:dyDescent="0.2">
      <c r="A34" s="1354" t="s">
        <v>815</v>
      </c>
      <c r="B34" s="1362"/>
      <c r="C34" s="1354" t="s">
        <v>526</v>
      </c>
      <c r="D34" s="1362"/>
      <c r="E34" s="1355"/>
      <c r="F34" s="35"/>
      <c r="G34" s="35"/>
      <c r="H34" s="35"/>
      <c r="I34" s="36"/>
    </row>
    <row r="35" spans="1:9" x14ac:dyDescent="0.2">
      <c r="A35" s="1356"/>
      <c r="B35" s="1361"/>
      <c r="C35" s="1356"/>
      <c r="D35" s="1361"/>
      <c r="E35" s="1357"/>
      <c r="F35" s="21" t="s">
        <v>527</v>
      </c>
      <c r="G35" s="21"/>
      <c r="H35" s="21"/>
      <c r="I35" s="14"/>
    </row>
    <row r="36" spans="1:9" x14ac:dyDescent="0.2">
      <c r="A36" s="1356"/>
      <c r="B36" s="1361"/>
      <c r="C36" s="1356"/>
      <c r="D36" s="1361"/>
      <c r="E36" s="1357"/>
      <c r="F36" s="21"/>
      <c r="G36" s="21" t="s">
        <v>528</v>
      </c>
      <c r="H36" s="21"/>
      <c r="I36" s="14"/>
    </row>
    <row r="37" spans="1:9" x14ac:dyDescent="0.2">
      <c r="A37" s="1356"/>
      <c r="B37" s="1361"/>
      <c r="C37" s="1356"/>
      <c r="D37" s="1361"/>
      <c r="E37" s="1357"/>
      <c r="F37" s="21"/>
      <c r="G37" s="884" t="s">
        <v>906</v>
      </c>
      <c r="H37" s="21"/>
      <c r="I37" s="14"/>
    </row>
    <row r="38" spans="1:9" x14ac:dyDescent="0.2">
      <c r="A38" s="1356"/>
      <c r="B38" s="1361"/>
      <c r="C38" s="1356"/>
      <c r="D38" s="1361"/>
      <c r="E38" s="1357"/>
      <c r="F38" s="21"/>
      <c r="G38" s="21"/>
      <c r="H38" s="21"/>
      <c r="I38" s="14"/>
    </row>
    <row r="39" spans="1:9" hidden="1" x14ac:dyDescent="0.2">
      <c r="A39" s="1356"/>
      <c r="B39" s="1361"/>
      <c r="C39" s="1356"/>
      <c r="D39" s="1361"/>
      <c r="E39" s="1357"/>
      <c r="F39" s="21"/>
      <c r="G39" s="21"/>
      <c r="H39" s="21"/>
      <c r="I39" s="14"/>
    </row>
    <row r="40" spans="1:9" hidden="1" x14ac:dyDescent="0.2">
      <c r="A40" s="1356"/>
      <c r="B40" s="1361"/>
      <c r="C40" s="1356"/>
      <c r="D40" s="1361"/>
      <c r="E40" s="1357"/>
      <c r="F40" s="23"/>
      <c r="G40" s="23"/>
      <c r="H40" s="23"/>
      <c r="I40" s="24"/>
    </row>
    <row r="41" spans="1:9" x14ac:dyDescent="0.2">
      <c r="A41" s="1150"/>
      <c r="B41" s="1154"/>
      <c r="C41" s="1150"/>
      <c r="D41" s="1154"/>
      <c r="E41" s="1151"/>
      <c r="F41" s="884" t="s">
        <v>907</v>
      </c>
      <c r="G41" s="21"/>
      <c r="H41" s="21"/>
      <c r="I41" s="14"/>
    </row>
    <row r="42" spans="1:9" x14ac:dyDescent="0.2">
      <c r="A42" s="1150"/>
      <c r="B42" s="1154"/>
      <c r="C42" s="1150"/>
      <c r="D42" s="1154"/>
      <c r="E42" s="1151"/>
      <c r="F42" s="1790"/>
      <c r="G42" s="1790"/>
      <c r="H42" s="1790"/>
      <c r="I42" s="1791"/>
    </row>
    <row r="43" spans="1:9" x14ac:dyDescent="0.2">
      <c r="A43" s="1150"/>
      <c r="B43" s="1154"/>
      <c r="C43" s="1150"/>
      <c r="D43" s="1154"/>
      <c r="E43" s="1151"/>
      <c r="F43" s="1965"/>
      <c r="G43" s="1965"/>
      <c r="H43" s="1965"/>
      <c r="I43" s="1966"/>
    </row>
    <row r="44" spans="1:9" x14ac:dyDescent="0.2">
      <c r="A44" s="1155"/>
      <c r="B44" s="1156"/>
      <c r="C44" s="1155"/>
      <c r="D44" s="1156"/>
      <c r="E44" s="1157"/>
      <c r="F44" s="1793"/>
      <c r="G44" s="1793"/>
      <c r="H44" s="1793"/>
      <c r="I44" s="1794"/>
    </row>
    <row r="45" spans="1:9" x14ac:dyDescent="0.2">
      <c r="A45" s="1359" t="s">
        <v>702</v>
      </c>
      <c r="B45" s="1360"/>
      <c r="C45" s="1359" t="s">
        <v>751</v>
      </c>
      <c r="D45" s="1369"/>
      <c r="E45" s="1369"/>
      <c r="F45" s="991"/>
      <c r="G45" s="992"/>
      <c r="H45" s="992"/>
      <c r="I45" s="993"/>
    </row>
    <row r="46" spans="1:9" ht="19.149999999999999" customHeight="1" x14ac:dyDescent="0.2">
      <c r="A46" s="1356"/>
      <c r="B46" s="1357"/>
      <c r="C46" s="1356"/>
      <c r="D46" s="1361"/>
      <c r="E46" s="1361"/>
      <c r="F46" s="722"/>
      <c r="G46" s="990" t="s">
        <v>505</v>
      </c>
      <c r="H46" s="723"/>
      <c r="I46" s="724"/>
    </row>
    <row r="47" spans="1:9" x14ac:dyDescent="0.2">
      <c r="A47" s="1356"/>
      <c r="B47" s="1357"/>
      <c r="C47" s="1356"/>
      <c r="D47" s="1361"/>
      <c r="E47" s="1361"/>
      <c r="F47" s="722"/>
      <c r="G47" s="723"/>
      <c r="H47" s="723"/>
      <c r="I47" s="724"/>
    </row>
    <row r="48" spans="1:9" x14ac:dyDescent="0.2">
      <c r="A48" s="1356"/>
      <c r="B48" s="1357"/>
      <c r="C48" s="1356"/>
      <c r="D48" s="1361"/>
      <c r="E48" s="1361"/>
      <c r="F48" s="994" t="s">
        <v>506</v>
      </c>
      <c r="G48" s="723"/>
      <c r="H48" s="723"/>
      <c r="I48" s="724"/>
    </row>
    <row r="49" spans="1:9" x14ac:dyDescent="0.2">
      <c r="A49" s="515"/>
      <c r="B49" s="516"/>
      <c r="C49" s="515"/>
      <c r="D49" s="517"/>
      <c r="E49" s="517"/>
      <c r="F49" s="521"/>
      <c r="G49" s="721" t="s">
        <v>507</v>
      </c>
      <c r="H49" s="721"/>
      <c r="I49" s="522"/>
    </row>
    <row r="50" spans="1:9" ht="23.85" customHeight="1" x14ac:dyDescent="0.2">
      <c r="A50" s="515"/>
      <c r="B50" s="516"/>
      <c r="C50" s="515"/>
      <c r="D50" s="517"/>
      <c r="E50" s="517"/>
      <c r="F50" s="521"/>
      <c r="G50" s="721" t="s">
        <v>508</v>
      </c>
      <c r="H50" s="721"/>
      <c r="I50" s="522"/>
    </row>
    <row r="51" spans="1:9" x14ac:dyDescent="0.2">
      <c r="A51" s="518"/>
      <c r="B51" s="519"/>
      <c r="C51" s="518"/>
      <c r="D51" s="520"/>
      <c r="E51" s="520"/>
      <c r="F51" s="523"/>
      <c r="G51" s="524"/>
      <c r="H51" s="524"/>
      <c r="I51" s="525"/>
    </row>
    <row r="52" spans="1:9" x14ac:dyDescent="0.2">
      <c r="A52" s="1354" t="s">
        <v>509</v>
      </c>
      <c r="B52" s="1355"/>
      <c r="C52" s="1354" t="s">
        <v>51</v>
      </c>
      <c r="D52" s="1362"/>
      <c r="E52" s="1355"/>
      <c r="F52" s="527"/>
      <c r="G52" s="528"/>
      <c r="H52" s="528"/>
      <c r="I52" s="529"/>
    </row>
    <row r="53" spans="1:9" x14ac:dyDescent="0.2">
      <c r="A53" s="1356"/>
      <c r="B53" s="1357"/>
      <c r="C53" s="1356"/>
      <c r="D53" s="1361"/>
      <c r="E53" s="1357"/>
      <c r="F53" s="677" t="s">
        <v>511</v>
      </c>
      <c r="G53" s="526"/>
      <c r="H53" s="526"/>
      <c r="I53" s="522"/>
    </row>
    <row r="54" spans="1:9" x14ac:dyDescent="0.2">
      <c r="A54" s="1356"/>
      <c r="B54" s="1357"/>
      <c r="C54" s="1356"/>
      <c r="D54" s="1361"/>
      <c r="E54" s="1357"/>
      <c r="F54" s="521"/>
      <c r="G54" s="676" t="s">
        <v>512</v>
      </c>
      <c r="H54" s="676"/>
      <c r="I54" s="522"/>
    </row>
    <row r="55" spans="1:9" x14ac:dyDescent="0.2">
      <c r="A55" s="1356"/>
      <c r="B55" s="1357"/>
      <c r="C55" s="1356"/>
      <c r="D55" s="1361"/>
      <c r="E55" s="1357"/>
      <c r="F55" s="521"/>
      <c r="G55" s="1904"/>
      <c r="H55" s="1905"/>
      <c r="I55" s="522"/>
    </row>
    <row r="56" spans="1:9" x14ac:dyDescent="0.2">
      <c r="A56" s="515"/>
      <c r="B56" s="516"/>
      <c r="C56" s="1356"/>
      <c r="D56" s="1361"/>
      <c r="E56" s="671"/>
      <c r="F56" s="521"/>
      <c r="G56" s="1906"/>
      <c r="H56" s="1907"/>
      <c r="I56" s="522"/>
    </row>
    <row r="57" spans="1:9" x14ac:dyDescent="0.2">
      <c r="A57" s="515"/>
      <c r="B57" s="516"/>
      <c r="C57" s="1356" t="s">
        <v>510</v>
      </c>
      <c r="D57" s="1361"/>
      <c r="E57" s="1357"/>
      <c r="F57" s="677" t="s">
        <v>513</v>
      </c>
      <c r="G57" s="526"/>
      <c r="H57" s="526"/>
      <c r="I57" s="522"/>
    </row>
    <row r="58" spans="1:9" x14ac:dyDescent="0.2">
      <c r="A58" s="515"/>
      <c r="B58" s="516"/>
      <c r="C58" s="1356"/>
      <c r="D58" s="1361"/>
      <c r="E58" s="1357"/>
      <c r="F58" s="521"/>
      <c r="G58" s="526"/>
      <c r="H58" s="526"/>
      <c r="I58" s="522"/>
    </row>
    <row r="59" spans="1:9" x14ac:dyDescent="0.2">
      <c r="A59" s="518"/>
      <c r="B59" s="519"/>
      <c r="C59" s="518"/>
      <c r="D59" s="520"/>
      <c r="E59" s="519"/>
      <c r="F59" s="523"/>
      <c r="G59" s="524"/>
      <c r="H59" s="524"/>
      <c r="I59" s="525"/>
    </row>
    <row r="60" spans="1:9" x14ac:dyDescent="0.2">
      <c r="A60" s="1354" t="s">
        <v>514</v>
      </c>
      <c r="B60" s="1355"/>
      <c r="C60" s="1354" t="s">
        <v>515</v>
      </c>
      <c r="D60" s="1362"/>
      <c r="E60" s="1355"/>
      <c r="F60" s="527"/>
      <c r="G60" s="528"/>
      <c r="H60" s="528"/>
      <c r="I60" s="529"/>
    </row>
    <row r="61" spans="1:9" x14ac:dyDescent="0.2">
      <c r="A61" s="1356"/>
      <c r="B61" s="1357"/>
      <c r="C61" s="1356"/>
      <c r="D61" s="1361"/>
      <c r="E61" s="1357"/>
      <c r="F61" s="521"/>
      <c r="G61" s="676" t="s">
        <v>516</v>
      </c>
      <c r="H61" s="676"/>
      <c r="I61" s="522"/>
    </row>
    <row r="62" spans="1:9" x14ac:dyDescent="0.2">
      <c r="A62" s="1356"/>
      <c r="B62" s="1357"/>
      <c r="C62" s="1356"/>
      <c r="D62" s="1361"/>
      <c r="E62" s="1357"/>
      <c r="F62" s="521"/>
      <c r="G62" s="676" t="s">
        <v>517</v>
      </c>
      <c r="H62" s="676"/>
      <c r="I62" s="522"/>
    </row>
    <row r="63" spans="1:9" x14ac:dyDescent="0.2">
      <c r="A63" s="518"/>
      <c r="B63" s="519"/>
      <c r="C63" s="1359"/>
      <c r="D63" s="1369"/>
      <c r="E63" s="1360"/>
      <c r="F63" s="523"/>
      <c r="G63" s="524"/>
      <c r="H63" s="524"/>
      <c r="I63" s="525"/>
    </row>
  </sheetData>
  <sheetProtection algorithmName="SHA-512" hashValue="E5tKWvYSNufkU+sOqA9gXSy+AoHl6e2KMQJBBWMdcmFmU3OvzJcZfkBb1TJcd3Bmv1Cg7WhjSp7+WzyHiUGCdQ==" saltValue="cqAddcARkskBp6qkvt9xbQ==" spinCount="100000" sheet="1" objects="1" scenarios="1" selectLockedCells="1" selectUnlockedCells="1"/>
  <mergeCells count="42">
    <mergeCell ref="F42:I44"/>
    <mergeCell ref="H14:H15"/>
    <mergeCell ref="I14:I15"/>
    <mergeCell ref="A1:D1"/>
    <mergeCell ref="E1:G1"/>
    <mergeCell ref="H1:I4"/>
    <mergeCell ref="A2:D2"/>
    <mergeCell ref="F2:G2"/>
    <mergeCell ref="B3:G3"/>
    <mergeCell ref="A4:G4"/>
    <mergeCell ref="A34:B40"/>
    <mergeCell ref="C34:E40"/>
    <mergeCell ref="A24:I24"/>
    <mergeCell ref="A5:I5"/>
    <mergeCell ref="A6:I6"/>
    <mergeCell ref="A8:B8"/>
    <mergeCell ref="C8:E8"/>
    <mergeCell ref="F8:I8"/>
    <mergeCell ref="I16:I17"/>
    <mergeCell ref="A10:B23"/>
    <mergeCell ref="C10:E23"/>
    <mergeCell ref="F10:H11"/>
    <mergeCell ref="F12:G13"/>
    <mergeCell ref="H12:H13"/>
    <mergeCell ref="I12:I13"/>
    <mergeCell ref="F14:G15"/>
    <mergeCell ref="C57:E58"/>
    <mergeCell ref="G55:H56"/>
    <mergeCell ref="H16:H17"/>
    <mergeCell ref="A60:B62"/>
    <mergeCell ref="C60:E63"/>
    <mergeCell ref="A45:B48"/>
    <mergeCell ref="C45:E48"/>
    <mergeCell ref="A52:B55"/>
    <mergeCell ref="C52:E55"/>
    <mergeCell ref="C56:D56"/>
    <mergeCell ref="C25:E26"/>
    <mergeCell ref="G30:H30"/>
    <mergeCell ref="F31:F32"/>
    <mergeCell ref="A25:B28"/>
    <mergeCell ref="C27:E28"/>
    <mergeCell ref="G31:H32"/>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33" r:id="rId4" name="Check Box 17">
              <controlPr defaultSize="0" autoFill="0" autoLine="0" autoPict="0">
                <anchor moveWithCells="1">
                  <from>
                    <xdr:col>5</xdr:col>
                    <xdr:colOff>209550</xdr:colOff>
                    <xdr:row>45</xdr:row>
                    <xdr:rowOff>28575</xdr:rowOff>
                  </from>
                  <to>
                    <xdr:col>5</xdr:col>
                    <xdr:colOff>428625</xdr:colOff>
                    <xdr:row>45</xdr:row>
                    <xdr:rowOff>190500</xdr:rowOff>
                  </to>
                </anchor>
              </controlPr>
            </control>
          </mc:Choice>
        </mc:AlternateContent>
        <mc:AlternateContent xmlns:mc="http://schemas.openxmlformats.org/markup-compatibility/2006">
          <mc:Choice Requires="x14">
            <control shapeId="34834" r:id="rId5" name="Check Box 18">
              <controlPr defaultSize="0" autoFill="0" autoLine="0" autoPict="0">
                <anchor moveWithCells="1">
                  <from>
                    <xdr:col>5</xdr:col>
                    <xdr:colOff>209550</xdr:colOff>
                    <xdr:row>48</xdr:row>
                    <xdr:rowOff>28575</xdr:rowOff>
                  </from>
                  <to>
                    <xdr:col>5</xdr:col>
                    <xdr:colOff>428625</xdr:colOff>
                    <xdr:row>49</xdr:row>
                    <xdr:rowOff>0</xdr:rowOff>
                  </to>
                </anchor>
              </controlPr>
            </control>
          </mc:Choice>
        </mc:AlternateContent>
        <mc:AlternateContent xmlns:mc="http://schemas.openxmlformats.org/markup-compatibility/2006">
          <mc:Choice Requires="x14">
            <control shapeId="34835" r:id="rId6" name="Check Box 19">
              <controlPr defaultSize="0" autoFill="0" autoLine="0" autoPict="0">
                <anchor moveWithCells="1">
                  <from>
                    <xdr:col>5</xdr:col>
                    <xdr:colOff>209550</xdr:colOff>
                    <xdr:row>49</xdr:row>
                    <xdr:rowOff>28575</xdr:rowOff>
                  </from>
                  <to>
                    <xdr:col>5</xdr:col>
                    <xdr:colOff>428625</xdr:colOff>
                    <xdr:row>49</xdr:row>
                    <xdr:rowOff>190500</xdr:rowOff>
                  </to>
                </anchor>
              </controlPr>
            </control>
          </mc:Choice>
        </mc:AlternateContent>
        <mc:AlternateContent xmlns:mc="http://schemas.openxmlformats.org/markup-compatibility/2006">
          <mc:Choice Requires="x14">
            <control shapeId="34836" r:id="rId7" name="Check Box 20">
              <controlPr defaultSize="0" autoFill="0" autoLine="0" autoPict="0">
                <anchor moveWithCells="1">
                  <from>
                    <xdr:col>5</xdr:col>
                    <xdr:colOff>209550</xdr:colOff>
                    <xdr:row>53</xdr:row>
                    <xdr:rowOff>28575</xdr:rowOff>
                  </from>
                  <to>
                    <xdr:col>5</xdr:col>
                    <xdr:colOff>428625</xdr:colOff>
                    <xdr:row>54</xdr:row>
                    <xdr:rowOff>0</xdr:rowOff>
                  </to>
                </anchor>
              </controlPr>
            </control>
          </mc:Choice>
        </mc:AlternateContent>
        <mc:AlternateContent xmlns:mc="http://schemas.openxmlformats.org/markup-compatibility/2006">
          <mc:Choice Requires="x14">
            <control shapeId="34837" r:id="rId8" name="Check Box 21">
              <controlPr defaultSize="0" autoFill="0" autoLine="0" autoPict="0">
                <anchor moveWithCells="1">
                  <from>
                    <xdr:col>5</xdr:col>
                    <xdr:colOff>209550</xdr:colOff>
                    <xdr:row>60</xdr:row>
                    <xdr:rowOff>28575</xdr:rowOff>
                  </from>
                  <to>
                    <xdr:col>5</xdr:col>
                    <xdr:colOff>428625</xdr:colOff>
                    <xdr:row>61</xdr:row>
                    <xdr:rowOff>0</xdr:rowOff>
                  </to>
                </anchor>
              </controlPr>
            </control>
          </mc:Choice>
        </mc:AlternateContent>
        <mc:AlternateContent xmlns:mc="http://schemas.openxmlformats.org/markup-compatibility/2006">
          <mc:Choice Requires="x14">
            <control shapeId="34838" r:id="rId9" name="Check Box 22">
              <controlPr defaultSize="0" autoFill="0" autoLine="0" autoPict="0">
                <anchor moveWithCells="1">
                  <from>
                    <xdr:col>5</xdr:col>
                    <xdr:colOff>209550</xdr:colOff>
                    <xdr:row>61</xdr:row>
                    <xdr:rowOff>28575</xdr:rowOff>
                  </from>
                  <to>
                    <xdr:col>5</xdr:col>
                    <xdr:colOff>428625</xdr:colOff>
                    <xdr:row>62</xdr:row>
                    <xdr:rowOff>0</xdr:rowOff>
                  </to>
                </anchor>
              </controlPr>
            </control>
          </mc:Choice>
        </mc:AlternateContent>
        <mc:AlternateContent xmlns:mc="http://schemas.openxmlformats.org/markup-compatibility/2006">
          <mc:Choice Requires="x14">
            <control shapeId="34839" r:id="rId10" name="Check Box 23">
              <controlPr defaultSize="0" autoFill="0" autoLine="0" autoPict="0">
                <anchor moveWithCells="1">
                  <from>
                    <xdr:col>5</xdr:col>
                    <xdr:colOff>209550</xdr:colOff>
                    <xdr:row>35</xdr:row>
                    <xdr:rowOff>28575</xdr:rowOff>
                  </from>
                  <to>
                    <xdr:col>5</xdr:col>
                    <xdr:colOff>428625</xdr:colOff>
                    <xdr:row>36</xdr:row>
                    <xdr:rowOff>0</xdr:rowOff>
                  </to>
                </anchor>
              </controlPr>
            </control>
          </mc:Choice>
        </mc:AlternateContent>
        <mc:AlternateContent xmlns:mc="http://schemas.openxmlformats.org/markup-compatibility/2006">
          <mc:Choice Requires="x14">
            <control shapeId="34840" r:id="rId11" name="Check Box 24">
              <controlPr defaultSize="0" autoFill="0" autoLine="0" autoPict="0">
                <anchor moveWithCells="1">
                  <from>
                    <xdr:col>5</xdr:col>
                    <xdr:colOff>209550</xdr:colOff>
                    <xdr:row>36</xdr:row>
                    <xdr:rowOff>28575</xdr:rowOff>
                  </from>
                  <to>
                    <xdr:col>5</xdr:col>
                    <xdr:colOff>428625</xdr:colOff>
                    <xdr:row>37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15"/>
  <sheetViews>
    <sheetView view="pageLayout" zoomScale="125" zoomScaleNormal="100" zoomScalePageLayoutView="125" workbookViewId="0">
      <selection sqref="A1:D1"/>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1" width="11.21875" style="278"/>
    <col min="12" max="16384" width="11.21875" style="1"/>
  </cols>
  <sheetData>
    <row r="1" spans="1:11" x14ac:dyDescent="0.2">
      <c r="A1" s="1660" t="s">
        <v>2</v>
      </c>
      <c r="B1" s="1661"/>
      <c r="C1" s="1661"/>
      <c r="D1" s="1662"/>
      <c r="E1" s="1660" t="s">
        <v>0</v>
      </c>
      <c r="F1" s="1661"/>
      <c r="G1" s="1662"/>
      <c r="H1" s="1526"/>
      <c r="I1" s="1526"/>
    </row>
    <row r="2" spans="1:11" ht="15.6" customHeight="1" x14ac:dyDescent="0.2">
      <c r="A2" s="1503"/>
      <c r="B2" s="1451"/>
      <c r="C2" s="1451"/>
      <c r="D2" s="1452"/>
      <c r="E2" s="298">
        <v>276</v>
      </c>
      <c r="F2" s="1504"/>
      <c r="G2" s="1528"/>
      <c r="H2" s="1526"/>
      <c r="I2" s="1526"/>
    </row>
    <row r="3" spans="1:11" x14ac:dyDescent="0.2">
      <c r="A3" s="2" t="s">
        <v>1</v>
      </c>
      <c r="B3" s="1488"/>
      <c r="C3" s="1489"/>
      <c r="D3" s="1489"/>
      <c r="E3" s="1489"/>
      <c r="F3" s="1489"/>
      <c r="G3" s="1529"/>
      <c r="H3" s="1526"/>
      <c r="I3" s="1526"/>
    </row>
    <row r="4" spans="1:11" x14ac:dyDescent="0.2">
      <c r="A4" s="1496"/>
      <c r="B4" s="1496"/>
      <c r="C4" s="1496"/>
      <c r="D4" s="1496"/>
      <c r="E4" s="1496"/>
      <c r="F4" s="1496"/>
      <c r="G4" s="1496"/>
      <c r="H4" s="1527"/>
      <c r="I4" s="1527"/>
    </row>
    <row r="5" spans="1:11" ht="15.75" x14ac:dyDescent="0.2">
      <c r="A5" s="1746" t="s">
        <v>703</v>
      </c>
      <c r="B5" s="1747"/>
      <c r="C5" s="1747"/>
      <c r="D5" s="1747"/>
      <c r="E5" s="1747"/>
      <c r="F5" s="1747"/>
      <c r="G5" s="1747"/>
      <c r="H5" s="1747"/>
      <c r="I5" s="1748"/>
    </row>
    <row r="6" spans="1:11" ht="22.7" customHeight="1" x14ac:dyDescent="0.2">
      <c r="A6" s="1493" t="s">
        <v>3</v>
      </c>
      <c r="B6" s="1494"/>
      <c r="C6" s="1494"/>
      <c r="D6" s="1494"/>
      <c r="E6" s="1494"/>
      <c r="F6" s="1494"/>
      <c r="G6" s="1494"/>
      <c r="H6" s="1494"/>
      <c r="I6" s="1495"/>
    </row>
    <row r="7" spans="1:11" ht="27.2" customHeight="1" x14ac:dyDescent="0.2">
      <c r="A7" s="1970" t="s">
        <v>973</v>
      </c>
      <c r="B7" s="1971"/>
      <c r="C7" s="1971"/>
      <c r="D7" s="1971"/>
      <c r="E7" s="1971"/>
      <c r="F7" s="1971"/>
      <c r="G7" s="1971"/>
      <c r="H7" s="1971"/>
      <c r="I7" s="1972"/>
    </row>
    <row r="8" spans="1:11" ht="29.85" customHeight="1" x14ac:dyDescent="0.2">
      <c r="A8" s="1379" t="s">
        <v>4</v>
      </c>
      <c r="B8" s="1380"/>
      <c r="C8" s="1379" t="s">
        <v>5</v>
      </c>
      <c r="D8" s="1381"/>
      <c r="E8" s="1380"/>
      <c r="F8" s="1505" t="s">
        <v>6</v>
      </c>
      <c r="G8" s="1506"/>
      <c r="H8" s="1506"/>
      <c r="I8" s="1507"/>
    </row>
    <row r="9" spans="1:11" ht="22.7" customHeight="1" x14ac:dyDescent="0.2">
      <c r="A9" s="900" t="s">
        <v>7</v>
      </c>
      <c r="B9" s="898"/>
      <c r="C9" s="898"/>
      <c r="D9" s="898"/>
      <c r="E9" s="898"/>
      <c r="F9" s="898"/>
      <c r="G9" s="898"/>
      <c r="H9" s="898"/>
      <c r="I9" s="899"/>
    </row>
    <row r="10" spans="1:11" s="3" customFormat="1" ht="19.149999999999999" customHeight="1" x14ac:dyDescent="0.2">
      <c r="A10" s="4"/>
      <c r="B10" s="5"/>
      <c r="C10" s="6"/>
      <c r="D10" s="7"/>
      <c r="E10" s="5"/>
      <c r="F10" s="17"/>
      <c r="G10" s="18"/>
      <c r="H10" s="18"/>
      <c r="I10" s="19"/>
      <c r="J10" s="279"/>
      <c r="K10" s="279"/>
    </row>
    <row r="11" spans="1:11" ht="12.95" customHeight="1" x14ac:dyDescent="0.2">
      <c r="A11" s="1358" t="s">
        <v>887</v>
      </c>
      <c r="B11" s="1357"/>
      <c r="C11" s="1356" t="s">
        <v>366</v>
      </c>
      <c r="D11" s="1361"/>
      <c r="E11" s="1357"/>
      <c r="F11" s="1510" t="s">
        <v>8</v>
      </c>
      <c r="G11" s="1511"/>
      <c r="H11" s="1511"/>
      <c r="I11" s="14"/>
    </row>
    <row r="12" spans="1:11" ht="14.25" customHeight="1" x14ac:dyDescent="0.2">
      <c r="A12" s="1356"/>
      <c r="B12" s="1357"/>
      <c r="C12" s="1356"/>
      <c r="D12" s="1361"/>
      <c r="E12" s="1357"/>
      <c r="F12" s="1510"/>
      <c r="G12" s="1511"/>
      <c r="H12" s="1511"/>
      <c r="I12" s="14"/>
    </row>
    <row r="13" spans="1:11" ht="12.95" customHeight="1" x14ac:dyDescent="0.2">
      <c r="A13" s="1356"/>
      <c r="B13" s="1357"/>
      <c r="C13" s="1356"/>
      <c r="D13" s="1361"/>
      <c r="E13" s="1357"/>
      <c r="F13" s="1382" t="s">
        <v>9</v>
      </c>
      <c r="G13" s="1383"/>
      <c r="H13" s="1384"/>
      <c r="I13" s="1386" t="s">
        <v>12</v>
      </c>
    </row>
    <row r="14" spans="1:11" ht="12.95" customHeight="1" x14ac:dyDescent="0.2">
      <c r="A14" s="1356"/>
      <c r="B14" s="1357"/>
      <c r="C14" s="1356"/>
      <c r="D14" s="1361"/>
      <c r="E14" s="1357"/>
      <c r="F14" s="1382"/>
      <c r="G14" s="1383"/>
      <c r="H14" s="1385"/>
      <c r="I14" s="1386"/>
    </row>
    <row r="15" spans="1:11" ht="12.95" customHeight="1" x14ac:dyDescent="0.2">
      <c r="A15" s="1356"/>
      <c r="B15" s="1357"/>
      <c r="C15" s="1356"/>
      <c r="D15" s="1361"/>
      <c r="E15" s="1357"/>
      <c r="F15" s="1382" t="s">
        <v>10</v>
      </c>
      <c r="G15" s="1383"/>
      <c r="H15" s="1384"/>
      <c r="I15" s="1386" t="s">
        <v>12</v>
      </c>
    </row>
    <row r="16" spans="1:11" ht="12.95" customHeight="1" x14ac:dyDescent="0.2">
      <c r="A16" s="1356"/>
      <c r="B16" s="1357"/>
      <c r="C16" s="1356"/>
      <c r="D16" s="1361"/>
      <c r="E16" s="1357"/>
      <c r="F16" s="1382"/>
      <c r="G16" s="1383"/>
      <c r="H16" s="1385"/>
      <c r="I16" s="1386"/>
    </row>
    <row r="17" spans="1:11" ht="12.95" customHeight="1" x14ac:dyDescent="0.2">
      <c r="A17" s="1356"/>
      <c r="B17" s="1357"/>
      <c r="C17" s="1356"/>
      <c r="D17" s="1361"/>
      <c r="E17" s="1357"/>
      <c r="F17" s="45" t="s">
        <v>11</v>
      </c>
      <c r="G17" s="15"/>
      <c r="H17" s="1484" t="e">
        <f>H15*100/H13</f>
        <v>#DIV/0!</v>
      </c>
      <c r="I17" s="1386" t="s">
        <v>13</v>
      </c>
    </row>
    <row r="18" spans="1:11" ht="12.95" customHeight="1" x14ac:dyDescent="0.2">
      <c r="A18" s="1356"/>
      <c r="B18" s="1357"/>
      <c r="C18" s="1356"/>
      <c r="D18" s="1361"/>
      <c r="E18" s="1357"/>
      <c r="F18" s="45"/>
      <c r="G18" s="15"/>
      <c r="H18" s="1484"/>
      <c r="I18" s="1386"/>
    </row>
    <row r="19" spans="1:11" ht="12.95" customHeight="1" x14ac:dyDescent="0.2">
      <c r="A19" s="1356"/>
      <c r="B19" s="1357"/>
      <c r="C19" s="1356"/>
      <c r="D19" s="1361"/>
      <c r="E19" s="1357"/>
      <c r="F19" s="20"/>
      <c r="G19" s="21"/>
      <c r="H19" s="21"/>
      <c r="I19" s="14"/>
    </row>
    <row r="20" spans="1:11" ht="12.95" customHeight="1" x14ac:dyDescent="0.2">
      <c r="A20" s="1356"/>
      <c r="B20" s="1357"/>
      <c r="C20" s="1356"/>
      <c r="D20" s="1361"/>
      <c r="E20" s="1357"/>
      <c r="F20" s="20"/>
      <c r="G20" s="21"/>
      <c r="H20" s="21"/>
      <c r="I20" s="14"/>
    </row>
    <row r="21" spans="1:11" x14ac:dyDescent="0.2">
      <c r="A21" s="1356"/>
      <c r="B21" s="1357"/>
      <c r="C21" s="1356"/>
      <c r="D21" s="1361"/>
      <c r="E21" s="1357"/>
      <c r="F21" s="20"/>
      <c r="G21" s="21"/>
      <c r="H21" s="21"/>
      <c r="I21" s="14"/>
    </row>
    <row r="22" spans="1:11" ht="12.95" hidden="1" customHeight="1" x14ac:dyDescent="0.2">
      <c r="A22" s="1356"/>
      <c r="B22" s="1357"/>
      <c r="C22" s="1356"/>
      <c r="D22" s="1361"/>
      <c r="E22" s="1357"/>
      <c r="F22" s="20"/>
      <c r="G22" s="21"/>
      <c r="H22" s="21"/>
      <c r="I22" s="21"/>
    </row>
    <row r="23" spans="1:11" ht="12.95" hidden="1" customHeight="1" x14ac:dyDescent="0.2">
      <c r="A23" s="1356"/>
      <c r="B23" s="1357"/>
      <c r="C23" s="1356"/>
      <c r="D23" s="1361"/>
      <c r="E23" s="1357"/>
      <c r="F23" s="20"/>
      <c r="G23" s="21"/>
      <c r="H23" s="21"/>
      <c r="I23" s="21"/>
    </row>
    <row r="24" spans="1:11" ht="22.7" hidden="1" customHeight="1" x14ac:dyDescent="0.2">
      <c r="A24" s="1359"/>
      <c r="B24" s="1360"/>
      <c r="C24" s="1359"/>
      <c r="D24" s="1369"/>
      <c r="E24" s="1360"/>
      <c r="F24" s="22"/>
      <c r="G24" s="23"/>
      <c r="H24" s="23"/>
      <c r="I24" s="23"/>
    </row>
    <row r="25" spans="1:11" s="878" customFormat="1" ht="21.2" customHeight="1" x14ac:dyDescent="0.2">
      <c r="A25" s="1856" t="s">
        <v>728</v>
      </c>
      <c r="B25" s="1857"/>
      <c r="C25" s="1857"/>
      <c r="D25" s="1857"/>
      <c r="E25" s="1857"/>
      <c r="F25" s="1857"/>
      <c r="G25" s="1857"/>
      <c r="H25" s="1857"/>
      <c r="I25" s="1858"/>
      <c r="J25" s="901"/>
      <c r="K25" s="901"/>
    </row>
    <row r="26" spans="1:11" s="278" customFormat="1" x14ac:dyDescent="0.2">
      <c r="A26" s="1922" t="s">
        <v>367</v>
      </c>
      <c r="B26" s="1779"/>
      <c r="C26" s="1922" t="s">
        <v>368</v>
      </c>
      <c r="D26" s="1778"/>
      <c r="E26" s="1778"/>
      <c r="F26" s="60"/>
      <c r="G26" s="61"/>
      <c r="H26" s="61"/>
      <c r="I26" s="62"/>
    </row>
    <row r="27" spans="1:11" s="278" customFormat="1" ht="19.149999999999999" customHeight="1" x14ac:dyDescent="0.2">
      <c r="A27" s="1356"/>
      <c r="B27" s="1357"/>
      <c r="C27" s="1356"/>
      <c r="D27" s="1361"/>
      <c r="E27" s="1361"/>
      <c r="F27" s="9"/>
      <c r="G27" s="1369" t="s">
        <v>369</v>
      </c>
      <c r="H27" s="1369"/>
      <c r="I27" s="1360"/>
    </row>
    <row r="28" spans="1:11" s="278" customFormat="1" x14ac:dyDescent="0.2">
      <c r="A28" s="1356"/>
      <c r="B28" s="1357"/>
      <c r="C28" s="1356"/>
      <c r="D28" s="1361"/>
      <c r="E28" s="1361"/>
      <c r="F28" s="9"/>
      <c r="G28" s="1361"/>
      <c r="H28" s="1361"/>
      <c r="I28" s="1357"/>
    </row>
    <row r="29" spans="1:11" s="278" customFormat="1" ht="12.95" customHeight="1" x14ac:dyDescent="0.2">
      <c r="A29" s="1356"/>
      <c r="B29" s="1357"/>
      <c r="C29" s="1356"/>
      <c r="D29" s="1361"/>
      <c r="E29" s="1361"/>
      <c r="F29" s="9"/>
      <c r="G29" s="1361" t="s">
        <v>370</v>
      </c>
      <c r="H29" s="1361"/>
      <c r="I29" s="1357"/>
    </row>
    <row r="30" spans="1:11" s="278" customFormat="1" x14ac:dyDescent="0.2">
      <c r="A30" s="1356"/>
      <c r="B30" s="1357"/>
      <c r="C30" s="1356"/>
      <c r="D30" s="1361"/>
      <c r="E30" s="1361"/>
      <c r="F30" s="9"/>
      <c r="G30" s="1361"/>
      <c r="H30" s="1361"/>
      <c r="I30" s="1357"/>
    </row>
    <row r="31" spans="1:11" s="278" customFormat="1" ht="23.85" customHeight="1" x14ac:dyDescent="0.2">
      <c r="A31" s="1356"/>
      <c r="B31" s="1357"/>
      <c r="C31" s="1356"/>
      <c r="D31" s="1361"/>
      <c r="E31" s="1361"/>
      <c r="F31" s="9"/>
      <c r="G31" s="1361"/>
      <c r="H31" s="1361"/>
      <c r="I31" s="1357"/>
    </row>
    <row r="32" spans="1:11" s="278" customFormat="1" x14ac:dyDescent="0.2">
      <c r="A32" s="1356"/>
      <c r="B32" s="1357"/>
      <c r="C32" s="1356"/>
      <c r="D32" s="1361"/>
      <c r="E32" s="1361"/>
      <c r="F32" s="9"/>
      <c r="G32" s="1361"/>
      <c r="H32" s="1361"/>
      <c r="I32" s="1357"/>
    </row>
    <row r="33" spans="1:9" s="278" customFormat="1" ht="12.2" customHeight="1" x14ac:dyDescent="0.2">
      <c r="A33" s="1356"/>
      <c r="B33" s="1357"/>
      <c r="C33" s="1356"/>
      <c r="D33" s="1361"/>
      <c r="E33" s="1361"/>
      <c r="F33" s="9"/>
      <c r="G33" s="313"/>
      <c r="H33" s="313"/>
      <c r="I33" s="324"/>
    </row>
    <row r="34" spans="1:9" s="278" customFormat="1" x14ac:dyDescent="0.2">
      <c r="A34" s="1356"/>
      <c r="B34" s="1357"/>
      <c r="C34" s="1356"/>
      <c r="D34" s="1361"/>
      <c r="E34" s="1361"/>
      <c r="F34" s="90" t="s">
        <v>371</v>
      </c>
      <c r="G34" s="10"/>
      <c r="H34" s="10"/>
      <c r="I34" s="8"/>
    </row>
    <row r="35" spans="1:9" s="285" customFormat="1" ht="11.85" customHeight="1" x14ac:dyDescent="0.2">
      <c r="A35" s="1356"/>
      <c r="B35" s="1357"/>
      <c r="C35" s="1356"/>
      <c r="D35" s="1361"/>
      <c r="E35" s="1361"/>
      <c r="F35" s="314"/>
      <c r="G35" s="10"/>
      <c r="H35" s="315"/>
      <c r="I35" s="848"/>
    </row>
    <row r="36" spans="1:9" s="285" customFormat="1" x14ac:dyDescent="0.2">
      <c r="A36" s="1356"/>
      <c r="B36" s="1357"/>
      <c r="C36" s="1356"/>
      <c r="D36" s="1361"/>
      <c r="E36" s="1361"/>
      <c r="F36" s="316"/>
      <c r="G36" s="317" t="s">
        <v>372</v>
      </c>
      <c r="H36" s="309"/>
      <c r="I36" s="8"/>
    </row>
    <row r="37" spans="1:9" s="285" customFormat="1" ht="13.7" customHeight="1" x14ac:dyDescent="0.2">
      <c r="A37" s="1356"/>
      <c r="B37" s="1357"/>
      <c r="C37" s="1356"/>
      <c r="D37" s="1361"/>
      <c r="E37" s="1361"/>
      <c r="F37" s="318"/>
      <c r="G37" s="319" t="s">
        <v>373</v>
      </c>
      <c r="H37" s="310"/>
      <c r="I37" s="8"/>
    </row>
    <row r="38" spans="1:9" s="285" customFormat="1" ht="12.95" customHeight="1" x14ac:dyDescent="0.2">
      <c r="A38" s="856"/>
      <c r="B38" s="857"/>
      <c r="C38" s="1356"/>
      <c r="D38" s="1361"/>
      <c r="E38" s="1361"/>
      <c r="F38" s="320"/>
      <c r="G38" s="321" t="s">
        <v>374</v>
      </c>
      <c r="H38" s="10"/>
      <c r="I38" s="8"/>
    </row>
    <row r="39" spans="1:9" s="285" customFormat="1" x14ac:dyDescent="0.2">
      <c r="A39" s="856"/>
      <c r="B39" s="857"/>
      <c r="C39" s="1356"/>
      <c r="D39" s="1361"/>
      <c r="E39" s="1361"/>
      <c r="F39" s="322"/>
      <c r="G39" s="319" t="s">
        <v>375</v>
      </c>
      <c r="H39" s="92"/>
      <c r="I39" s="857"/>
    </row>
    <row r="40" spans="1:9" s="285" customFormat="1" ht="12.95" customHeight="1" x14ac:dyDescent="0.2">
      <c r="A40" s="856"/>
      <c r="B40" s="857"/>
      <c r="C40" s="1356"/>
      <c r="D40" s="1361"/>
      <c r="E40" s="1361"/>
      <c r="F40" s="323"/>
      <c r="G40" s="319" t="s">
        <v>376</v>
      </c>
      <c r="H40" s="1443"/>
      <c r="I40" s="1445"/>
    </row>
    <row r="41" spans="1:9" s="285" customFormat="1" ht="12.95" customHeight="1" x14ac:dyDescent="0.2">
      <c r="A41" s="856"/>
      <c r="B41" s="857"/>
      <c r="C41" s="856"/>
      <c r="D41" s="92"/>
      <c r="E41" s="92"/>
      <c r="F41" s="11"/>
      <c r="G41" s="12"/>
      <c r="H41" s="1446"/>
      <c r="I41" s="1448"/>
    </row>
    <row r="42" spans="1:9" s="285" customFormat="1" ht="12.95" hidden="1" customHeight="1" x14ac:dyDescent="0.2">
      <c r="A42" s="94"/>
      <c r="B42" s="96"/>
      <c r="C42" s="94"/>
      <c r="D42" s="95"/>
      <c r="E42" s="95"/>
      <c r="F42" s="11"/>
      <c r="G42" s="12"/>
      <c r="H42" s="12"/>
      <c r="I42" s="8"/>
    </row>
    <row r="43" spans="1:9" s="278" customFormat="1" ht="12.95" customHeight="1" x14ac:dyDescent="0.2">
      <c r="A43" s="1696" t="s">
        <v>344</v>
      </c>
      <c r="B43" s="1968"/>
      <c r="C43" s="1696" t="s">
        <v>908</v>
      </c>
      <c r="D43" s="1968"/>
      <c r="E43" s="1697"/>
      <c r="F43" s="86" t="s">
        <v>349</v>
      </c>
      <c r="G43" s="86"/>
      <c r="H43" s="86"/>
      <c r="I43" s="1208" t="s">
        <v>154</v>
      </c>
    </row>
    <row r="44" spans="1:9" s="278" customFormat="1" x14ac:dyDescent="0.2">
      <c r="A44" s="1680"/>
      <c r="B44" s="1969"/>
      <c r="C44" s="1680"/>
      <c r="D44" s="1969"/>
      <c r="E44" s="1681"/>
      <c r="F44" s="86"/>
      <c r="G44" s="86"/>
      <c r="H44" s="86"/>
      <c r="I44" s="786"/>
    </row>
    <row r="45" spans="1:9" s="278" customFormat="1" x14ac:dyDescent="0.2">
      <c r="A45" s="1680"/>
      <c r="B45" s="1969"/>
      <c r="C45" s="1680"/>
      <c r="D45" s="1969"/>
      <c r="E45" s="1681"/>
      <c r="F45" s="86" t="s">
        <v>350</v>
      </c>
      <c r="G45" s="86"/>
      <c r="H45" s="86"/>
      <c r="I45" s="1042" t="s">
        <v>154</v>
      </c>
    </row>
    <row r="46" spans="1:9" s="278" customFormat="1" x14ac:dyDescent="0.2">
      <c r="A46" s="1680"/>
      <c r="B46" s="1969"/>
      <c r="C46" s="1680"/>
      <c r="D46" s="1969"/>
      <c r="E46" s="1681"/>
      <c r="F46" s="86"/>
      <c r="G46" s="86"/>
      <c r="H46" s="86"/>
      <c r="I46" s="787"/>
    </row>
    <row r="47" spans="1:9" s="278" customFormat="1" x14ac:dyDescent="0.2">
      <c r="A47" s="1680"/>
      <c r="B47" s="1969"/>
      <c r="C47" s="1680"/>
      <c r="D47" s="1969"/>
      <c r="E47" s="1681"/>
      <c r="F47" s="86" t="s">
        <v>351</v>
      </c>
      <c r="G47" s="86"/>
      <c r="H47" s="86"/>
      <c r="I47" s="305" t="e">
        <f>I45*100/I43</f>
        <v>#VALUE!</v>
      </c>
    </row>
    <row r="48" spans="1:9" s="278" customFormat="1" x14ac:dyDescent="0.2">
      <c r="A48" s="1680"/>
      <c r="B48" s="1969"/>
      <c r="C48" s="1680" t="s">
        <v>365</v>
      </c>
      <c r="D48" s="1969"/>
      <c r="E48" s="1681"/>
      <c r="F48" s="86"/>
      <c r="G48" s="86"/>
      <c r="H48" s="86"/>
      <c r="I48" s="82"/>
    </row>
    <row r="49" spans="1:9" s="278" customFormat="1" x14ac:dyDescent="0.2">
      <c r="A49" s="1680"/>
      <c r="B49" s="1969"/>
      <c r="C49" s="1680"/>
      <c r="D49" s="1969"/>
      <c r="E49" s="1681"/>
      <c r="F49" s="86"/>
      <c r="G49" s="86"/>
      <c r="H49" s="86"/>
      <c r="I49" s="82"/>
    </row>
    <row r="50" spans="1:9" s="278" customFormat="1" x14ac:dyDescent="0.2">
      <c r="A50" s="1680"/>
      <c r="B50" s="1969"/>
      <c r="C50" s="1680"/>
      <c r="D50" s="1969"/>
      <c r="E50" s="1681"/>
      <c r="F50" s="86"/>
      <c r="G50" s="86"/>
      <c r="H50" s="86"/>
      <c r="I50" s="82"/>
    </row>
    <row r="51" spans="1:9" x14ac:dyDescent="0.2">
      <c r="A51" s="781"/>
      <c r="B51" s="782"/>
      <c r="C51" s="781"/>
      <c r="D51" s="782"/>
      <c r="E51" s="783"/>
      <c r="F51" s="86"/>
      <c r="G51" s="1647" t="s">
        <v>379</v>
      </c>
      <c r="H51" s="1647"/>
      <c r="I51" s="1585"/>
    </row>
    <row r="52" spans="1:9" ht="15" customHeight="1" x14ac:dyDescent="0.2">
      <c r="A52" s="1680" t="s">
        <v>345</v>
      </c>
      <c r="B52" s="1969"/>
      <c r="C52" s="1421"/>
      <c r="D52" s="1969"/>
      <c r="E52" s="1681"/>
      <c r="F52" s="86"/>
      <c r="G52" s="1647"/>
      <c r="H52" s="1647"/>
      <c r="I52" s="1585"/>
    </row>
    <row r="53" spans="1:9" x14ac:dyDescent="0.2">
      <c r="A53" s="1680"/>
      <c r="B53" s="1969"/>
      <c r="C53" s="1680"/>
      <c r="D53" s="1969"/>
      <c r="E53" s="1681"/>
      <c r="F53" s="86"/>
      <c r="G53" s="86"/>
      <c r="H53" s="86"/>
      <c r="I53" s="82"/>
    </row>
    <row r="54" spans="1:9" x14ac:dyDescent="0.2">
      <c r="A54" s="1680"/>
      <c r="B54" s="1969"/>
      <c r="C54" s="1680"/>
      <c r="D54" s="1969"/>
      <c r="E54" s="1681"/>
      <c r="F54" s="86"/>
      <c r="G54" s="1647" t="s">
        <v>380</v>
      </c>
      <c r="H54" s="1647"/>
      <c r="I54" s="1585"/>
    </row>
    <row r="55" spans="1:9" x14ac:dyDescent="0.2">
      <c r="A55" s="1680"/>
      <c r="B55" s="1969"/>
      <c r="C55" s="1680"/>
      <c r="D55" s="1969"/>
      <c r="E55" s="1681"/>
      <c r="F55" s="86"/>
      <c r="G55" s="1647"/>
      <c r="H55" s="1647"/>
      <c r="I55" s="1585"/>
    </row>
    <row r="56" spans="1:9" ht="12.95" hidden="1" customHeight="1" x14ac:dyDescent="0.2">
      <c r="A56" s="1680"/>
      <c r="B56" s="1969"/>
      <c r="C56" s="1680"/>
      <c r="D56" s="1969"/>
      <c r="E56" s="1681"/>
      <c r="F56" s="86"/>
      <c r="G56" s="86"/>
      <c r="H56" s="86"/>
      <c r="I56" s="82"/>
    </row>
    <row r="57" spans="1:9" hidden="1" x14ac:dyDescent="0.2">
      <c r="A57" s="781"/>
      <c r="B57" s="782"/>
      <c r="C57" s="1680"/>
      <c r="D57" s="1969"/>
      <c r="E57" s="1681"/>
      <c r="F57" s="86"/>
      <c r="G57" s="86"/>
      <c r="H57" s="86"/>
      <c r="I57" s="82"/>
    </row>
    <row r="58" spans="1:9" ht="13.7" hidden="1" customHeight="1" x14ac:dyDescent="0.2">
      <c r="A58" s="784"/>
      <c r="B58" s="785"/>
      <c r="C58" s="1977"/>
      <c r="D58" s="1993"/>
      <c r="E58" s="1978"/>
      <c r="F58" s="88"/>
      <c r="G58" s="88"/>
      <c r="H58" s="88"/>
      <c r="I58" s="89"/>
    </row>
    <row r="59" spans="1:9" ht="12.95" customHeight="1" x14ac:dyDescent="0.2">
      <c r="A59" s="1354" t="s">
        <v>377</v>
      </c>
      <c r="B59" s="1362"/>
      <c r="C59" s="1354" t="s">
        <v>378</v>
      </c>
      <c r="D59" s="1362"/>
      <c r="E59" s="1355"/>
      <c r="F59" s="35" t="s">
        <v>381</v>
      </c>
      <c r="G59" s="35"/>
      <c r="H59" s="35"/>
      <c r="I59" s="36"/>
    </row>
    <row r="60" spans="1:9" x14ac:dyDescent="0.2">
      <c r="A60" s="1356"/>
      <c r="B60" s="1361"/>
      <c r="C60" s="1356"/>
      <c r="D60" s="1361"/>
      <c r="E60" s="1357"/>
      <c r="F60" s="21"/>
      <c r="G60" s="21" t="s">
        <v>382</v>
      </c>
      <c r="H60" s="21"/>
      <c r="I60" s="14"/>
    </row>
    <row r="61" spans="1:9" ht="12.95" customHeight="1" x14ac:dyDescent="0.2">
      <c r="A61" s="1356"/>
      <c r="B61" s="1361"/>
      <c r="C61" s="1356"/>
      <c r="D61" s="1361"/>
      <c r="E61" s="1357"/>
      <c r="F61" s="21"/>
      <c r="G61" s="21" t="s">
        <v>383</v>
      </c>
      <c r="H61" s="21"/>
      <c r="I61" s="14"/>
    </row>
    <row r="62" spans="1:9" x14ac:dyDescent="0.2">
      <c r="A62" s="1356"/>
      <c r="B62" s="1361"/>
      <c r="C62" s="1356"/>
      <c r="D62" s="1361"/>
      <c r="E62" s="1357"/>
      <c r="F62" s="21"/>
      <c r="G62" s="325" t="s">
        <v>384</v>
      </c>
      <c r="H62" s="21"/>
      <c r="I62" s="14"/>
    </row>
    <row r="63" spans="1:9" x14ac:dyDescent="0.2">
      <c r="A63" s="1356"/>
      <c r="B63" s="1361"/>
      <c r="C63" s="1356"/>
      <c r="D63" s="1361"/>
      <c r="E63" s="1357"/>
      <c r="F63" s="21"/>
      <c r="G63" s="21"/>
      <c r="H63" s="21"/>
      <c r="I63" s="14"/>
    </row>
    <row r="64" spans="1:9" x14ac:dyDescent="0.2">
      <c r="A64" s="1356"/>
      <c r="B64" s="1361"/>
      <c r="C64" s="1356"/>
      <c r="D64" s="1361"/>
      <c r="E64" s="1357"/>
      <c r="F64" s="16" t="s">
        <v>385</v>
      </c>
      <c r="G64" s="21"/>
      <c r="H64" s="21"/>
      <c r="I64" s="303"/>
    </row>
    <row r="65" spans="1:9" x14ac:dyDescent="0.2">
      <c r="A65" s="1356"/>
      <c r="B65" s="1361"/>
      <c r="C65" s="1356"/>
      <c r="D65" s="1361"/>
      <c r="E65" s="1357"/>
      <c r="F65" s="1195" t="s">
        <v>984</v>
      </c>
      <c r="G65" s="21"/>
      <c r="H65" s="21"/>
      <c r="I65" s="496" t="s">
        <v>154</v>
      </c>
    </row>
    <row r="66" spans="1:9" x14ac:dyDescent="0.2">
      <c r="A66" s="1356"/>
      <c r="B66" s="1361"/>
      <c r="C66" s="1421"/>
      <c r="D66" s="1422"/>
      <c r="E66" s="1423"/>
      <c r="F66" s="21" t="s">
        <v>354</v>
      </c>
      <c r="G66" s="21"/>
      <c r="H66" s="21"/>
      <c r="I66" s="902" t="s">
        <v>154</v>
      </c>
    </row>
    <row r="67" spans="1:9" s="278" customFormat="1" x14ac:dyDescent="0.2">
      <c r="A67" s="1356"/>
      <c r="B67" s="1361"/>
      <c r="C67" s="1158"/>
      <c r="D67" s="92"/>
      <c r="E67" s="1159"/>
      <c r="F67" s="21" t="s">
        <v>355</v>
      </c>
      <c r="G67" s="21"/>
      <c r="H67" s="21"/>
      <c r="I67" s="326" t="e">
        <f>I66/I65</f>
        <v>#VALUE!</v>
      </c>
    </row>
    <row r="68" spans="1:9" x14ac:dyDescent="0.2">
      <c r="A68" s="1356"/>
      <c r="B68" s="1361"/>
      <c r="C68" s="1158"/>
      <c r="D68" s="92"/>
      <c r="E68" s="1159"/>
      <c r="F68" s="21"/>
      <c r="G68" s="21"/>
      <c r="H68" s="21"/>
      <c r="I68" s="14"/>
    </row>
    <row r="69" spans="1:9" ht="12.95" customHeight="1" x14ac:dyDescent="0.2">
      <c r="A69" s="1356"/>
      <c r="B69" s="1361"/>
      <c r="C69" s="1158"/>
      <c r="D69" s="92"/>
      <c r="E69" s="1159"/>
      <c r="F69" s="38"/>
      <c r="G69" s="1390" t="s">
        <v>386</v>
      </c>
      <c r="H69" s="1390"/>
      <c r="I69" s="1391"/>
    </row>
    <row r="70" spans="1:9" x14ac:dyDescent="0.2">
      <c r="A70" s="9"/>
      <c r="B70" s="10"/>
      <c r="C70" s="1158"/>
      <c r="D70" s="92"/>
      <c r="E70" s="1159"/>
      <c r="F70" s="21"/>
      <c r="G70" s="1390"/>
      <c r="H70" s="1390"/>
      <c r="I70" s="1391"/>
    </row>
    <row r="71" spans="1:9" x14ac:dyDescent="0.2">
      <c r="A71" s="9"/>
      <c r="B71" s="10"/>
      <c r="C71" s="9"/>
      <c r="D71" s="10"/>
      <c r="E71" s="8"/>
      <c r="F71" s="21"/>
      <c r="G71" s="21"/>
      <c r="H71" s="21"/>
      <c r="I71" s="14"/>
    </row>
    <row r="72" spans="1:9" x14ac:dyDescent="0.2">
      <c r="A72" s="9"/>
      <c r="B72" s="10"/>
      <c r="C72" s="9"/>
      <c r="D72" s="10"/>
      <c r="E72" s="8"/>
      <c r="F72" s="59" t="s">
        <v>387</v>
      </c>
      <c r="G72" s="21"/>
      <c r="H72" s="21"/>
      <c r="I72" s="14"/>
    </row>
    <row r="73" spans="1:9" x14ac:dyDescent="0.2">
      <c r="A73" s="9"/>
      <c r="B73" s="10"/>
      <c r="C73" s="9"/>
      <c r="D73" s="10"/>
      <c r="E73" s="8"/>
      <c r="F73" s="21" t="s">
        <v>388</v>
      </c>
      <c r="G73" s="21"/>
      <c r="H73" s="21"/>
      <c r="I73" s="741" t="s">
        <v>154</v>
      </c>
    </row>
    <row r="74" spans="1:9" x14ac:dyDescent="0.2">
      <c r="A74" s="9"/>
      <c r="B74" s="10"/>
      <c r="C74" s="9"/>
      <c r="D74" s="10"/>
      <c r="E74" s="8"/>
      <c r="F74" s="21" t="s">
        <v>389</v>
      </c>
      <c r="G74" s="21"/>
      <c r="H74" s="21"/>
      <c r="I74" s="496" t="s">
        <v>154</v>
      </c>
    </row>
    <row r="75" spans="1:9" x14ac:dyDescent="0.2">
      <c r="A75" s="11"/>
      <c r="B75" s="12"/>
      <c r="C75" s="11"/>
      <c r="D75" s="12"/>
      <c r="E75" s="13"/>
      <c r="F75" s="23" t="s">
        <v>390</v>
      </c>
      <c r="G75" s="23"/>
      <c r="H75" s="23"/>
      <c r="I75" s="497" t="s">
        <v>154</v>
      </c>
    </row>
    <row r="76" spans="1:9" hidden="1" x14ac:dyDescent="0.2">
      <c r="A76" s="11"/>
      <c r="B76" s="12"/>
      <c r="C76" s="11"/>
      <c r="D76" s="12"/>
      <c r="E76" s="13"/>
      <c r="F76" s="23"/>
      <c r="G76" s="23"/>
      <c r="H76" s="23"/>
      <c r="I76" s="24"/>
    </row>
    <row r="77" spans="1:9" s="278" customFormat="1" ht="12.95" customHeight="1" x14ac:dyDescent="0.2">
      <c r="A77" s="1696" t="s">
        <v>729</v>
      </c>
      <c r="B77" s="1697"/>
      <c r="C77" s="1370" t="s">
        <v>909</v>
      </c>
      <c r="D77" s="1555"/>
      <c r="E77" s="1979"/>
      <c r="F77" s="33"/>
      <c r="G77" s="35"/>
      <c r="H77" s="35"/>
      <c r="I77" s="36"/>
    </row>
    <row r="78" spans="1:9" s="278" customFormat="1" ht="12.95" customHeight="1" x14ac:dyDescent="0.2">
      <c r="A78" s="1680"/>
      <c r="B78" s="1681"/>
      <c r="C78" s="1358"/>
      <c r="D78" s="1980"/>
      <c r="E78" s="1981"/>
      <c r="F78" s="20"/>
      <c r="G78" s="1390" t="s">
        <v>391</v>
      </c>
      <c r="H78" s="1390"/>
      <c r="I78" s="1391"/>
    </row>
    <row r="79" spans="1:9" s="278" customFormat="1" x14ac:dyDescent="0.2">
      <c r="A79" s="1680"/>
      <c r="B79" s="1681"/>
      <c r="C79" s="1358"/>
      <c r="D79" s="1980"/>
      <c r="E79" s="1981"/>
      <c r="F79" s="20"/>
      <c r="G79" s="1390"/>
      <c r="H79" s="1390"/>
      <c r="I79" s="1391"/>
    </row>
    <row r="80" spans="1:9" s="278" customFormat="1" x14ac:dyDescent="0.2">
      <c r="A80" s="1977"/>
      <c r="B80" s="1978"/>
      <c r="C80" s="1982"/>
      <c r="D80" s="1983"/>
      <c r="E80" s="1984"/>
      <c r="F80" s="22"/>
      <c r="G80" s="1302" t="s">
        <v>910</v>
      </c>
      <c r="H80" s="351"/>
      <c r="I80" s="352"/>
    </row>
    <row r="81" spans="1:11" s="278" customFormat="1" ht="12.95" hidden="1" customHeight="1" x14ac:dyDescent="0.2">
      <c r="A81" s="1299"/>
      <c r="B81" s="317"/>
      <c r="C81" s="1356"/>
      <c r="D81" s="1361"/>
      <c r="E81" s="1357"/>
      <c r="F81" s="20"/>
      <c r="G81" s="1297"/>
      <c r="H81" s="1297"/>
      <c r="I81" s="1298"/>
    </row>
    <row r="82" spans="1:11" s="278" customFormat="1" ht="12.95" hidden="1" customHeight="1" x14ac:dyDescent="0.2">
      <c r="A82" s="1299"/>
      <c r="B82" s="317"/>
      <c r="C82" s="1356"/>
      <c r="D82" s="1361"/>
      <c r="E82" s="1357"/>
      <c r="F82" s="20"/>
      <c r="G82" s="1991"/>
      <c r="H82" s="1991"/>
      <c r="I82" s="1992"/>
    </row>
    <row r="83" spans="1:11" s="278" customFormat="1" ht="12.95" hidden="1" customHeight="1" x14ac:dyDescent="0.2">
      <c r="A83" s="1300"/>
      <c r="B83" s="1301"/>
      <c r="C83" s="1359"/>
      <c r="D83" s="1369"/>
      <c r="E83" s="1360"/>
      <c r="F83" s="22"/>
      <c r="G83" s="23"/>
      <c r="H83" s="23"/>
      <c r="I83" s="24"/>
    </row>
    <row r="84" spans="1:11" s="1239" customFormat="1" ht="12.95" customHeight="1" x14ac:dyDescent="0.2">
      <c r="A84" s="1576" t="s">
        <v>328</v>
      </c>
      <c r="B84" s="1577"/>
      <c r="C84" s="1576" t="s">
        <v>330</v>
      </c>
      <c r="D84" s="1583"/>
      <c r="E84" s="1577"/>
      <c r="F84" s="1303"/>
      <c r="G84" s="1973" t="s">
        <v>331</v>
      </c>
      <c r="H84" s="1973"/>
      <c r="I84" s="1974"/>
    </row>
    <row r="85" spans="1:11" s="1239" customFormat="1" x14ac:dyDescent="0.2">
      <c r="A85" s="1421"/>
      <c r="B85" s="1423"/>
      <c r="C85" s="1421"/>
      <c r="D85" s="1422"/>
      <c r="E85" s="1423"/>
      <c r="F85" s="1304"/>
      <c r="G85" s="1428"/>
      <c r="H85" s="1428"/>
      <c r="I85" s="1429"/>
    </row>
    <row r="86" spans="1:11" s="1240" customFormat="1" x14ac:dyDescent="0.2">
      <c r="A86" s="1421"/>
      <c r="B86" s="1423"/>
      <c r="C86" s="1421"/>
      <c r="D86" s="1422"/>
      <c r="E86" s="1423"/>
      <c r="F86" s="803"/>
      <c r="G86" s="884"/>
      <c r="H86" s="884"/>
      <c r="I86" s="804"/>
      <c r="J86" s="1239"/>
      <c r="K86" s="1239"/>
    </row>
    <row r="87" spans="1:11" s="1240" customFormat="1" ht="12.95" customHeight="1" x14ac:dyDescent="0.2">
      <c r="A87" s="1421"/>
      <c r="B87" s="1423"/>
      <c r="C87" s="1421"/>
      <c r="D87" s="1422"/>
      <c r="E87" s="1423"/>
      <c r="F87" s="803" t="s">
        <v>332</v>
      </c>
      <c r="G87" s="885"/>
      <c r="H87" s="885"/>
      <c r="I87" s="1305"/>
      <c r="J87" s="1239"/>
      <c r="K87" s="1239"/>
    </row>
    <row r="88" spans="1:11" s="1240" customFormat="1" x14ac:dyDescent="0.2">
      <c r="A88" s="1421"/>
      <c r="B88" s="1423"/>
      <c r="C88" s="1421"/>
      <c r="D88" s="1422"/>
      <c r="E88" s="1423"/>
      <c r="F88" s="803"/>
      <c r="G88" s="884"/>
      <c r="H88" s="884"/>
      <c r="I88" s="804"/>
      <c r="J88" s="1239"/>
      <c r="K88" s="1239"/>
    </row>
    <row r="89" spans="1:11" s="1240" customFormat="1" x14ac:dyDescent="0.2">
      <c r="A89" s="1421"/>
      <c r="B89" s="1423"/>
      <c r="C89" s="1421" t="s">
        <v>329</v>
      </c>
      <c r="D89" s="1422"/>
      <c r="E89" s="1423"/>
      <c r="F89" s="803"/>
      <c r="G89" s="884"/>
      <c r="H89" s="884"/>
      <c r="I89" s="804"/>
      <c r="J89" s="1239"/>
      <c r="K89" s="1239"/>
    </row>
    <row r="90" spans="1:11" s="1240" customFormat="1" x14ac:dyDescent="0.2">
      <c r="A90" s="1421"/>
      <c r="B90" s="1423"/>
      <c r="C90" s="1421"/>
      <c r="D90" s="1422"/>
      <c r="E90" s="1423"/>
      <c r="F90" s="803"/>
      <c r="G90" s="884" t="s">
        <v>333</v>
      </c>
      <c r="H90" s="884"/>
      <c r="I90" s="804"/>
      <c r="J90" s="1239"/>
      <c r="K90" s="1239"/>
    </row>
    <row r="91" spans="1:11" s="1240" customFormat="1" x14ac:dyDescent="0.2">
      <c r="A91" s="1421"/>
      <c r="B91" s="1423"/>
      <c r="C91" s="831"/>
      <c r="D91" s="1246"/>
      <c r="E91" s="1287"/>
      <c r="F91" s="803"/>
      <c r="G91" s="884" t="s">
        <v>334</v>
      </c>
      <c r="H91" s="884"/>
      <c r="I91" s="804"/>
      <c r="J91" s="1239"/>
      <c r="K91" s="1239"/>
    </row>
    <row r="92" spans="1:11" s="1240" customFormat="1" x14ac:dyDescent="0.2">
      <c r="A92" s="1421"/>
      <c r="B92" s="1423"/>
      <c r="C92" s="1147"/>
      <c r="D92" s="1149"/>
      <c r="E92" s="1148"/>
      <c r="F92" s="803"/>
      <c r="G92" s="1975" t="s">
        <v>335</v>
      </c>
      <c r="H92" s="1975"/>
      <c r="I92" s="1976"/>
      <c r="J92" s="1239"/>
      <c r="K92" s="1239"/>
    </row>
    <row r="93" spans="1:11" s="1240" customFormat="1" ht="30.6" customHeight="1" x14ac:dyDescent="0.2">
      <c r="A93" s="1421"/>
      <c r="B93" s="1423"/>
      <c r="C93" s="1306"/>
      <c r="D93" s="1307"/>
      <c r="E93" s="1308"/>
      <c r="F93" s="1309"/>
      <c r="G93" s="1310"/>
      <c r="H93" s="1310"/>
      <c r="I93" s="1311"/>
      <c r="J93" s="1239"/>
      <c r="K93" s="1239"/>
    </row>
    <row r="94" spans="1:11" hidden="1" x14ac:dyDescent="0.2">
      <c r="A94" s="1688"/>
      <c r="B94" s="1712"/>
      <c r="C94" s="762"/>
      <c r="D94" s="763"/>
      <c r="E94" s="764"/>
      <c r="F94" s="765"/>
      <c r="G94" s="766"/>
      <c r="H94" s="766"/>
      <c r="I94" s="767"/>
    </row>
    <row r="95" spans="1:11" ht="12.95" customHeight="1" x14ac:dyDescent="0.2">
      <c r="A95" s="1576" t="s">
        <v>336</v>
      </c>
      <c r="B95" s="1577"/>
      <c r="C95" s="1576" t="s">
        <v>337</v>
      </c>
      <c r="D95" s="1583"/>
      <c r="E95" s="1577"/>
      <c r="F95" s="1973" t="s">
        <v>338</v>
      </c>
      <c r="G95" s="1973"/>
      <c r="H95" s="1973"/>
      <c r="I95" s="1974"/>
    </row>
    <row r="96" spans="1:11" x14ac:dyDescent="0.2">
      <c r="A96" s="1421"/>
      <c r="B96" s="1423"/>
      <c r="C96" s="1421"/>
      <c r="D96" s="1422"/>
      <c r="E96" s="1423"/>
      <c r="F96" s="1428"/>
      <c r="G96" s="1428"/>
      <c r="H96" s="1428"/>
      <c r="I96" s="1429"/>
    </row>
    <row r="97" spans="1:9" x14ac:dyDescent="0.2">
      <c r="A97" s="1421"/>
      <c r="B97" s="1423"/>
      <c r="C97" s="1421"/>
      <c r="D97" s="1422"/>
      <c r="E97" s="1423"/>
      <c r="F97" s="884"/>
      <c r="G97" s="1284" t="s">
        <v>339</v>
      </c>
      <c r="H97" s="884"/>
      <c r="I97" s="804"/>
    </row>
    <row r="98" spans="1:9" x14ac:dyDescent="0.2">
      <c r="A98" s="1421"/>
      <c r="B98" s="1423"/>
      <c r="C98" s="1421"/>
      <c r="D98" s="1422"/>
      <c r="E98" s="1423"/>
      <c r="F98" s="884"/>
      <c r="G98" s="1284" t="s">
        <v>340</v>
      </c>
      <c r="H98" s="884"/>
      <c r="I98" s="804"/>
    </row>
    <row r="99" spans="1:9" x14ac:dyDescent="0.2">
      <c r="A99" s="1421"/>
      <c r="B99" s="1423"/>
      <c r="C99" s="1421"/>
      <c r="D99" s="1422"/>
      <c r="E99" s="1423"/>
      <c r="F99" s="884"/>
      <c r="G99" s="886" t="s">
        <v>341</v>
      </c>
      <c r="H99" s="884"/>
      <c r="I99" s="804"/>
    </row>
    <row r="100" spans="1:9" x14ac:dyDescent="0.2">
      <c r="A100" s="1421"/>
      <c r="B100" s="1423"/>
      <c r="C100" s="1421"/>
      <c r="D100" s="1422"/>
      <c r="E100" s="1423"/>
      <c r="F100" s="884"/>
      <c r="G100" s="886" t="s">
        <v>342</v>
      </c>
      <c r="H100" s="884"/>
      <c r="I100" s="804"/>
    </row>
    <row r="101" spans="1:9" x14ac:dyDescent="0.2">
      <c r="A101" s="1421"/>
      <c r="B101" s="1423"/>
      <c r="C101" s="1421"/>
      <c r="D101" s="1422"/>
      <c r="E101" s="1423"/>
      <c r="F101" s="884"/>
      <c r="G101" s="884" t="s">
        <v>343</v>
      </c>
      <c r="H101" s="1985" t="s">
        <v>154</v>
      </c>
      <c r="I101" s="1987"/>
    </row>
    <row r="102" spans="1:9" x14ac:dyDescent="0.2">
      <c r="A102" s="1421"/>
      <c r="B102" s="1423"/>
      <c r="C102" s="1421"/>
      <c r="D102" s="1422"/>
      <c r="E102" s="1423"/>
      <c r="F102" s="884"/>
      <c r="G102" s="884"/>
      <c r="H102" s="1988"/>
      <c r="I102" s="1990"/>
    </row>
    <row r="103" spans="1:9" x14ac:dyDescent="0.2">
      <c r="A103" s="1421"/>
      <c r="B103" s="1423"/>
      <c r="C103" s="681"/>
      <c r="D103" s="682"/>
      <c r="E103" s="757"/>
      <c r="F103" s="761"/>
      <c r="G103" s="761"/>
      <c r="H103" s="761"/>
      <c r="I103" s="683"/>
    </row>
    <row r="104" spans="1:9" x14ac:dyDescent="0.2">
      <c r="A104" s="1421"/>
      <c r="B104" s="1423"/>
      <c r="C104" s="681"/>
      <c r="D104" s="682"/>
      <c r="E104" s="757"/>
      <c r="F104" s="761"/>
      <c r="G104" s="761"/>
      <c r="H104" s="761"/>
      <c r="I104" s="683"/>
    </row>
    <row r="105" spans="1:9" x14ac:dyDescent="0.2">
      <c r="A105" s="1421"/>
      <c r="B105" s="1423"/>
      <c r="C105" s="681"/>
      <c r="D105" s="682"/>
      <c r="E105" s="757"/>
      <c r="F105" s="761"/>
      <c r="G105" s="761"/>
      <c r="H105" s="761"/>
      <c r="I105" s="683"/>
    </row>
    <row r="106" spans="1:9" x14ac:dyDescent="0.2">
      <c r="A106" s="1688"/>
      <c r="B106" s="1712"/>
      <c r="C106" s="762"/>
      <c r="D106" s="763"/>
      <c r="E106" s="764"/>
      <c r="F106" s="766"/>
      <c r="G106" s="766"/>
      <c r="H106" s="766"/>
      <c r="I106" s="767"/>
    </row>
    <row r="107" spans="1:9" x14ac:dyDescent="0.2">
      <c r="A107" s="1421" t="s">
        <v>902</v>
      </c>
      <c r="B107" s="1423"/>
      <c r="C107" s="1421" t="s">
        <v>935</v>
      </c>
      <c r="D107" s="1422"/>
      <c r="E107" s="1423"/>
      <c r="F107" s="1146"/>
      <c r="G107" s="884"/>
      <c r="H107" s="884"/>
      <c r="I107" s="804"/>
    </row>
    <row r="108" spans="1:9" x14ac:dyDescent="0.2">
      <c r="A108" s="1421"/>
      <c r="B108" s="1423"/>
      <c r="C108" s="1421"/>
      <c r="D108" s="1422"/>
      <c r="E108" s="1423"/>
      <c r="F108" s="803"/>
      <c r="G108" s="884"/>
      <c r="H108" s="884"/>
      <c r="I108" s="804"/>
    </row>
    <row r="109" spans="1:9" x14ac:dyDescent="0.2">
      <c r="A109" s="1421"/>
      <c r="B109" s="1423"/>
      <c r="C109" s="1421"/>
      <c r="D109" s="1422"/>
      <c r="E109" s="1423"/>
      <c r="F109" s="803"/>
      <c r="G109" s="1428" t="s">
        <v>359</v>
      </c>
      <c r="H109" s="1428"/>
      <c r="I109" s="1429"/>
    </row>
    <row r="110" spans="1:9" x14ac:dyDescent="0.2">
      <c r="A110" s="1421"/>
      <c r="B110" s="1423"/>
      <c r="C110" s="1421"/>
      <c r="D110" s="1422"/>
      <c r="E110" s="1423"/>
      <c r="F110" s="803"/>
      <c r="G110" s="1428"/>
      <c r="H110" s="1428"/>
      <c r="I110" s="1429"/>
    </row>
    <row r="111" spans="1:9" x14ac:dyDescent="0.2">
      <c r="A111" s="1421"/>
      <c r="B111" s="1423"/>
      <c r="C111" s="1421"/>
      <c r="D111" s="1422"/>
      <c r="E111" s="1423"/>
      <c r="F111" s="803"/>
      <c r="G111" s="884" t="s">
        <v>358</v>
      </c>
      <c r="H111" s="884"/>
      <c r="I111" s="804"/>
    </row>
    <row r="112" spans="1:9" x14ac:dyDescent="0.2">
      <c r="A112" s="1147"/>
      <c r="B112" s="1148"/>
      <c r="C112" s="1147"/>
      <c r="D112" s="1149"/>
      <c r="E112" s="1148"/>
      <c r="F112" s="803"/>
      <c r="G112" s="1985" t="s">
        <v>154</v>
      </c>
      <c r="H112" s="1986"/>
      <c r="I112" s="1987"/>
    </row>
    <row r="113" spans="1:9" x14ac:dyDescent="0.2">
      <c r="A113" s="1147"/>
      <c r="B113" s="1148"/>
      <c r="C113" s="1147"/>
      <c r="D113" s="1149"/>
      <c r="E113" s="1148"/>
      <c r="F113" s="803"/>
      <c r="G113" s="1988"/>
      <c r="H113" s="1989"/>
      <c r="I113" s="1990"/>
    </row>
    <row r="114" spans="1:9" x14ac:dyDescent="0.2">
      <c r="A114" s="1147"/>
      <c r="B114" s="1148"/>
      <c r="C114" s="1147"/>
      <c r="D114" s="1149"/>
      <c r="E114" s="1148"/>
      <c r="F114" s="803"/>
      <c r="G114" s="1975" t="s">
        <v>335</v>
      </c>
      <c r="H114" s="1975"/>
      <c r="I114" s="1976"/>
    </row>
    <row r="115" spans="1:9" x14ac:dyDescent="0.2">
      <c r="A115" s="11"/>
      <c r="B115" s="13"/>
      <c r="C115" s="11"/>
      <c r="D115" s="12"/>
      <c r="E115" s="13"/>
      <c r="F115" s="22"/>
      <c r="G115" s="23"/>
      <c r="H115" s="23"/>
      <c r="I115" s="24"/>
    </row>
  </sheetData>
  <sheetProtection algorithmName="SHA-512" hashValue="KQezfTiMBMMDLUICYUM2nd5vLcAr1VnTFOiTWuL1XHjcGmg2oa3y2qPjQB9DWGH1PAiwZDNgfjpImJgFrNs8ug==" saltValue="VlY5IK0T+JkXdm57vl+3Rw==" spinCount="100000" sheet="1" selectLockedCells="1" selectUnlockedCells="1"/>
  <mergeCells count="60">
    <mergeCell ref="C59:E65"/>
    <mergeCell ref="C66:E66"/>
    <mergeCell ref="A59:B69"/>
    <mergeCell ref="C81:E83"/>
    <mergeCell ref="A52:B56"/>
    <mergeCell ref="C52:E58"/>
    <mergeCell ref="A107:B111"/>
    <mergeCell ref="C107:E111"/>
    <mergeCell ref="G109:I110"/>
    <mergeCell ref="F95:I96"/>
    <mergeCell ref="H101:I102"/>
    <mergeCell ref="A95:B106"/>
    <mergeCell ref="C95:E102"/>
    <mergeCell ref="G112:I113"/>
    <mergeCell ref="G114:I114"/>
    <mergeCell ref="G29:I32"/>
    <mergeCell ref="G78:I79"/>
    <mergeCell ref="G82:I82"/>
    <mergeCell ref="G51:I52"/>
    <mergeCell ref="G54:I55"/>
    <mergeCell ref="H40:I41"/>
    <mergeCell ref="A84:B94"/>
    <mergeCell ref="G69:I70"/>
    <mergeCell ref="C89:E90"/>
    <mergeCell ref="C84:E88"/>
    <mergeCell ref="G84:I85"/>
    <mergeCell ref="G92:I92"/>
    <mergeCell ref="A77:B80"/>
    <mergeCell ref="C77:E80"/>
    <mergeCell ref="A43:B50"/>
    <mergeCell ref="C43:E47"/>
    <mergeCell ref="C48:E50"/>
    <mergeCell ref="A1:D1"/>
    <mergeCell ref="E1:G1"/>
    <mergeCell ref="A5:I5"/>
    <mergeCell ref="A6:I6"/>
    <mergeCell ref="A8:B8"/>
    <mergeCell ref="C8:E8"/>
    <mergeCell ref="F8:I8"/>
    <mergeCell ref="A7:I7"/>
    <mergeCell ref="A26:B37"/>
    <mergeCell ref="C26:E40"/>
    <mergeCell ref="I15:I16"/>
    <mergeCell ref="H17:H18"/>
    <mergeCell ref="A25:I25"/>
    <mergeCell ref="H1:I4"/>
    <mergeCell ref="A2:D2"/>
    <mergeCell ref="F2:G2"/>
    <mergeCell ref="B3:G3"/>
    <mergeCell ref="A4:G4"/>
    <mergeCell ref="G27:I28"/>
    <mergeCell ref="H15:H16"/>
    <mergeCell ref="I17:I18"/>
    <mergeCell ref="A11:B24"/>
    <mergeCell ref="C11:E24"/>
    <mergeCell ref="F11:H12"/>
    <mergeCell ref="F13:G14"/>
    <mergeCell ref="H13:H14"/>
    <mergeCell ref="I13:I14"/>
    <mergeCell ref="F15:G16"/>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695325</xdr:colOff>
                    <xdr:row>26</xdr:row>
                    <xdr:rowOff>19050</xdr:rowOff>
                  </from>
                  <to>
                    <xdr:col>5</xdr:col>
                    <xdr:colOff>923925</xdr:colOff>
                    <xdr:row>26</xdr:row>
                    <xdr:rowOff>161925</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from>
                    <xdr:col>5</xdr:col>
                    <xdr:colOff>390525</xdr:colOff>
                    <xdr:row>96</xdr:row>
                    <xdr:rowOff>0</xdr:rowOff>
                  </from>
                  <to>
                    <xdr:col>5</xdr:col>
                    <xdr:colOff>590550</xdr:colOff>
                    <xdr:row>97</xdr:row>
                    <xdr:rowOff>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5</xdr:col>
                    <xdr:colOff>390525</xdr:colOff>
                    <xdr:row>97</xdr:row>
                    <xdr:rowOff>0</xdr:rowOff>
                  </from>
                  <to>
                    <xdr:col>5</xdr:col>
                    <xdr:colOff>590550</xdr:colOff>
                    <xdr:row>98</xdr:row>
                    <xdr:rowOff>0</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from>
                    <xdr:col>5</xdr:col>
                    <xdr:colOff>390525</xdr:colOff>
                    <xdr:row>98</xdr:row>
                    <xdr:rowOff>0</xdr:rowOff>
                  </from>
                  <to>
                    <xdr:col>5</xdr:col>
                    <xdr:colOff>590550</xdr:colOff>
                    <xdr:row>99</xdr:row>
                    <xdr:rowOff>0</xdr:rowOff>
                  </to>
                </anchor>
              </controlPr>
            </control>
          </mc:Choice>
        </mc:AlternateContent>
        <mc:AlternateContent xmlns:mc="http://schemas.openxmlformats.org/markup-compatibility/2006">
          <mc:Choice Requires="x14">
            <control shapeId="17416" r:id="rId8" name="Check Box 8">
              <controlPr defaultSize="0" autoFill="0" autoLine="0" autoPict="0">
                <anchor moveWithCells="1">
                  <from>
                    <xdr:col>5</xdr:col>
                    <xdr:colOff>390525</xdr:colOff>
                    <xdr:row>99</xdr:row>
                    <xdr:rowOff>0</xdr:rowOff>
                  </from>
                  <to>
                    <xdr:col>5</xdr:col>
                    <xdr:colOff>590550</xdr:colOff>
                    <xdr:row>100</xdr:row>
                    <xdr:rowOff>0</xdr:rowOff>
                  </to>
                </anchor>
              </controlPr>
            </control>
          </mc:Choice>
        </mc:AlternateContent>
        <mc:AlternateContent xmlns:mc="http://schemas.openxmlformats.org/markup-compatibility/2006">
          <mc:Choice Requires="x14">
            <control shapeId="17417" r:id="rId9" name="Check Box 9">
              <controlPr defaultSize="0" autoFill="0" autoLine="0" autoPict="0">
                <anchor moveWithCells="1">
                  <from>
                    <xdr:col>5</xdr:col>
                    <xdr:colOff>390525</xdr:colOff>
                    <xdr:row>100</xdr:row>
                    <xdr:rowOff>0</xdr:rowOff>
                  </from>
                  <to>
                    <xdr:col>5</xdr:col>
                    <xdr:colOff>590550</xdr:colOff>
                    <xdr:row>101</xdr:row>
                    <xdr:rowOff>0</xdr:rowOff>
                  </to>
                </anchor>
              </controlPr>
            </control>
          </mc:Choice>
        </mc:AlternateContent>
        <mc:AlternateContent xmlns:mc="http://schemas.openxmlformats.org/markup-compatibility/2006">
          <mc:Choice Requires="x14">
            <control shapeId="17420" r:id="rId10" name="Check Box 12">
              <controlPr defaultSize="0" autoFill="0" autoLine="0" autoPict="0">
                <anchor moveWithCells="1">
                  <from>
                    <xdr:col>5</xdr:col>
                    <xdr:colOff>771525</xdr:colOff>
                    <xdr:row>35</xdr:row>
                    <xdr:rowOff>152400</xdr:rowOff>
                  </from>
                  <to>
                    <xdr:col>6</xdr:col>
                    <xdr:colOff>9525</xdr:colOff>
                    <xdr:row>37</xdr:row>
                    <xdr:rowOff>0</xdr:rowOff>
                  </to>
                </anchor>
              </controlPr>
            </control>
          </mc:Choice>
        </mc:AlternateContent>
        <mc:AlternateContent xmlns:mc="http://schemas.openxmlformats.org/markup-compatibility/2006">
          <mc:Choice Requires="x14">
            <control shapeId="17422" r:id="rId11" name="Check Box 14">
              <controlPr defaultSize="0" autoFill="0" autoLine="0" autoPict="0">
                <anchor moveWithCells="1">
                  <from>
                    <xdr:col>5</xdr:col>
                    <xdr:colOff>695325</xdr:colOff>
                    <xdr:row>28</xdr:row>
                    <xdr:rowOff>19050</xdr:rowOff>
                  </from>
                  <to>
                    <xdr:col>5</xdr:col>
                    <xdr:colOff>923925</xdr:colOff>
                    <xdr:row>29</xdr:row>
                    <xdr:rowOff>19050</xdr:rowOff>
                  </to>
                </anchor>
              </controlPr>
            </control>
          </mc:Choice>
        </mc:AlternateContent>
        <mc:AlternateContent xmlns:mc="http://schemas.openxmlformats.org/markup-compatibility/2006">
          <mc:Choice Requires="x14">
            <control shapeId="17425" r:id="rId12" name="Check Box 17">
              <controlPr defaultSize="0" autoFill="0" autoLine="0" autoPict="0">
                <anchor moveWithCells="1">
                  <from>
                    <xdr:col>5</xdr:col>
                    <xdr:colOff>762000</xdr:colOff>
                    <xdr:row>36</xdr:row>
                    <xdr:rowOff>161925</xdr:rowOff>
                  </from>
                  <to>
                    <xdr:col>6</xdr:col>
                    <xdr:colOff>0</xdr:colOff>
                    <xdr:row>38</xdr:row>
                    <xdr:rowOff>9525</xdr:rowOff>
                  </to>
                </anchor>
              </controlPr>
            </control>
          </mc:Choice>
        </mc:AlternateContent>
        <mc:AlternateContent xmlns:mc="http://schemas.openxmlformats.org/markup-compatibility/2006">
          <mc:Choice Requires="x14">
            <control shapeId="17423" r:id="rId13" name="Check Box 15">
              <controlPr defaultSize="0" autoFill="0" autoLine="0" autoPict="0">
                <anchor moveWithCells="1">
                  <from>
                    <xdr:col>5</xdr:col>
                    <xdr:colOff>771525</xdr:colOff>
                    <xdr:row>34</xdr:row>
                    <xdr:rowOff>123825</xdr:rowOff>
                  </from>
                  <to>
                    <xdr:col>5</xdr:col>
                    <xdr:colOff>962025</xdr:colOff>
                    <xdr:row>35</xdr:row>
                    <xdr:rowOff>152400</xdr:rowOff>
                  </to>
                </anchor>
              </controlPr>
            </control>
          </mc:Choice>
        </mc:AlternateContent>
        <mc:AlternateContent xmlns:mc="http://schemas.openxmlformats.org/markup-compatibility/2006">
          <mc:Choice Requires="x14">
            <control shapeId="17424" r:id="rId14" name="Check Box 16">
              <controlPr defaultSize="0" autoFill="0" autoLine="0" autoPict="0">
                <anchor moveWithCells="1">
                  <from>
                    <xdr:col>5</xdr:col>
                    <xdr:colOff>762000</xdr:colOff>
                    <xdr:row>37</xdr:row>
                    <xdr:rowOff>152400</xdr:rowOff>
                  </from>
                  <to>
                    <xdr:col>5</xdr:col>
                    <xdr:colOff>962025</xdr:colOff>
                    <xdr:row>39</xdr:row>
                    <xdr:rowOff>0</xdr:rowOff>
                  </to>
                </anchor>
              </controlPr>
            </control>
          </mc:Choice>
        </mc:AlternateContent>
        <mc:AlternateContent xmlns:mc="http://schemas.openxmlformats.org/markup-compatibility/2006">
          <mc:Choice Requires="x14">
            <control shapeId="17418" r:id="rId15" name="Check Box 10">
              <controlPr defaultSize="0" autoFill="0" autoLine="0" autoPict="0">
                <anchor moveWithCells="1">
                  <from>
                    <xdr:col>5</xdr:col>
                    <xdr:colOff>361950</xdr:colOff>
                    <xdr:row>68</xdr:row>
                    <xdr:rowOff>0</xdr:rowOff>
                  </from>
                  <to>
                    <xdr:col>5</xdr:col>
                    <xdr:colOff>561975</xdr:colOff>
                    <xdr:row>69</xdr:row>
                    <xdr:rowOff>28575</xdr:rowOff>
                  </to>
                </anchor>
              </controlPr>
            </control>
          </mc:Choice>
        </mc:AlternateContent>
        <mc:AlternateContent xmlns:mc="http://schemas.openxmlformats.org/markup-compatibility/2006">
          <mc:Choice Requires="x14">
            <control shapeId="17430" r:id="rId16" name="Check Box 22">
              <controlPr defaultSize="0" autoFill="0" autoLine="0" autoPict="0">
                <anchor moveWithCells="1">
                  <from>
                    <xdr:col>5</xdr:col>
                    <xdr:colOff>457200</xdr:colOff>
                    <xdr:row>58</xdr:row>
                    <xdr:rowOff>152400</xdr:rowOff>
                  </from>
                  <to>
                    <xdr:col>5</xdr:col>
                    <xdr:colOff>657225</xdr:colOff>
                    <xdr:row>60</xdr:row>
                    <xdr:rowOff>19050</xdr:rowOff>
                  </to>
                </anchor>
              </controlPr>
            </control>
          </mc:Choice>
        </mc:AlternateContent>
        <mc:AlternateContent xmlns:mc="http://schemas.openxmlformats.org/markup-compatibility/2006">
          <mc:Choice Requires="x14">
            <control shapeId="17431" r:id="rId17" name="Check Box 23">
              <controlPr defaultSize="0" autoFill="0" autoLine="0" autoPict="0">
                <anchor moveWithCells="1">
                  <from>
                    <xdr:col>5</xdr:col>
                    <xdr:colOff>447675</xdr:colOff>
                    <xdr:row>59</xdr:row>
                    <xdr:rowOff>152400</xdr:rowOff>
                  </from>
                  <to>
                    <xdr:col>5</xdr:col>
                    <xdr:colOff>647700</xdr:colOff>
                    <xdr:row>61</xdr:row>
                    <xdr:rowOff>19050</xdr:rowOff>
                  </to>
                </anchor>
              </controlPr>
            </control>
          </mc:Choice>
        </mc:AlternateContent>
        <mc:AlternateContent xmlns:mc="http://schemas.openxmlformats.org/markup-compatibility/2006">
          <mc:Choice Requires="x14">
            <control shapeId="17419" r:id="rId18" name="Check Box 11">
              <controlPr defaultSize="0" autoFill="0" autoLine="0" autoPict="0">
                <anchor moveWithCells="1">
                  <from>
                    <xdr:col>5</xdr:col>
                    <xdr:colOff>352425</xdr:colOff>
                    <xdr:row>49</xdr:row>
                    <xdr:rowOff>142875</xdr:rowOff>
                  </from>
                  <to>
                    <xdr:col>5</xdr:col>
                    <xdr:colOff>552450</xdr:colOff>
                    <xdr:row>51</xdr:row>
                    <xdr:rowOff>9525</xdr:rowOff>
                  </to>
                </anchor>
              </controlPr>
            </control>
          </mc:Choice>
        </mc:AlternateContent>
        <mc:AlternateContent xmlns:mc="http://schemas.openxmlformats.org/markup-compatibility/2006">
          <mc:Choice Requires="x14">
            <control shapeId="17429" r:id="rId19" name="Check Box 21">
              <controlPr defaultSize="0" autoFill="0" autoLine="0" autoPict="0">
                <anchor moveWithCells="1">
                  <from>
                    <xdr:col>5</xdr:col>
                    <xdr:colOff>371475</xdr:colOff>
                    <xdr:row>52</xdr:row>
                    <xdr:rowOff>152400</xdr:rowOff>
                  </from>
                  <to>
                    <xdr:col>5</xdr:col>
                    <xdr:colOff>571500</xdr:colOff>
                    <xdr:row>54</xdr:row>
                    <xdr:rowOff>19050</xdr:rowOff>
                  </to>
                </anchor>
              </controlPr>
            </control>
          </mc:Choice>
        </mc:AlternateContent>
        <mc:AlternateContent xmlns:mc="http://schemas.openxmlformats.org/markup-compatibility/2006">
          <mc:Choice Requires="x14">
            <control shapeId="17410" r:id="rId20" name="Check Box 2">
              <controlPr defaultSize="0" autoFill="0" autoLine="0" autoPict="0">
                <anchor moveWithCells="1">
                  <from>
                    <xdr:col>5</xdr:col>
                    <xdr:colOff>419100</xdr:colOff>
                    <xdr:row>83</xdr:row>
                    <xdr:rowOff>0</xdr:rowOff>
                  </from>
                  <to>
                    <xdr:col>5</xdr:col>
                    <xdr:colOff>609600</xdr:colOff>
                    <xdr:row>84</xdr:row>
                    <xdr:rowOff>19050</xdr:rowOff>
                  </to>
                </anchor>
              </controlPr>
            </control>
          </mc:Choice>
        </mc:AlternateContent>
        <mc:AlternateContent xmlns:mc="http://schemas.openxmlformats.org/markup-compatibility/2006">
          <mc:Choice Requires="x14">
            <control shapeId="17411" r:id="rId21" name="Check Box 3">
              <controlPr defaultSize="0" autoFill="0" autoLine="0" autoPict="0">
                <anchor moveWithCells="1">
                  <from>
                    <xdr:col>5</xdr:col>
                    <xdr:colOff>390525</xdr:colOff>
                    <xdr:row>89</xdr:row>
                    <xdr:rowOff>161925</xdr:rowOff>
                  </from>
                  <to>
                    <xdr:col>5</xdr:col>
                    <xdr:colOff>590550</xdr:colOff>
                    <xdr:row>91</xdr:row>
                    <xdr:rowOff>28575</xdr:rowOff>
                  </to>
                </anchor>
              </controlPr>
            </control>
          </mc:Choice>
        </mc:AlternateContent>
        <mc:AlternateContent xmlns:mc="http://schemas.openxmlformats.org/markup-compatibility/2006">
          <mc:Choice Requires="x14">
            <control shapeId="17435" r:id="rId22" name="Check Box 27">
              <controlPr defaultSize="0" autoFill="0" autoLine="0" autoPict="0">
                <anchor moveWithCells="1">
                  <from>
                    <xdr:col>5</xdr:col>
                    <xdr:colOff>390525</xdr:colOff>
                    <xdr:row>89</xdr:row>
                    <xdr:rowOff>0</xdr:rowOff>
                  </from>
                  <to>
                    <xdr:col>5</xdr:col>
                    <xdr:colOff>590550</xdr:colOff>
                    <xdr:row>90</xdr:row>
                    <xdr:rowOff>28575</xdr:rowOff>
                  </to>
                </anchor>
              </controlPr>
            </control>
          </mc:Choice>
        </mc:AlternateContent>
        <mc:AlternateContent xmlns:mc="http://schemas.openxmlformats.org/markup-compatibility/2006">
          <mc:Choice Requires="x14">
            <control shapeId="17434" r:id="rId23" name="Check Box 26">
              <controlPr defaultSize="0" autoFill="0" autoLine="0" autoPict="0">
                <anchor moveWithCells="1">
                  <from>
                    <xdr:col>5</xdr:col>
                    <xdr:colOff>390525</xdr:colOff>
                    <xdr:row>77</xdr:row>
                    <xdr:rowOff>0</xdr:rowOff>
                  </from>
                  <to>
                    <xdr:col>5</xdr:col>
                    <xdr:colOff>590550</xdr:colOff>
                    <xdr:row>78</xdr:row>
                    <xdr:rowOff>28575</xdr:rowOff>
                  </to>
                </anchor>
              </controlPr>
            </control>
          </mc:Choice>
        </mc:AlternateContent>
        <mc:AlternateContent xmlns:mc="http://schemas.openxmlformats.org/markup-compatibility/2006">
          <mc:Choice Requires="x14">
            <control shapeId="17436" r:id="rId24" name="Check Box 28">
              <controlPr defaultSize="0" autoFill="0" autoLine="0" autoPict="0">
                <anchor moveWithCells="1">
                  <from>
                    <xdr:col>5</xdr:col>
                    <xdr:colOff>390525</xdr:colOff>
                    <xdr:row>108</xdr:row>
                    <xdr:rowOff>0</xdr:rowOff>
                  </from>
                  <to>
                    <xdr:col>5</xdr:col>
                    <xdr:colOff>590550</xdr:colOff>
                    <xdr:row>109</xdr:row>
                    <xdr:rowOff>28575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96"/>
  <sheetViews>
    <sheetView view="pageLayout" zoomScale="125" zoomScaleNormal="100" zoomScalePageLayoutView="125" workbookViewId="0">
      <selection activeCell="A6" sqref="A6:I23"/>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1" width="11.21875" style="278"/>
    <col min="12" max="16384" width="11.21875" style="1"/>
  </cols>
  <sheetData>
    <row r="1" spans="1:11" x14ac:dyDescent="0.2">
      <c r="A1" s="1660" t="s">
        <v>2</v>
      </c>
      <c r="B1" s="1661"/>
      <c r="C1" s="1661"/>
      <c r="D1" s="1662"/>
      <c r="E1" s="1660" t="s">
        <v>0</v>
      </c>
      <c r="F1" s="1661"/>
      <c r="G1" s="1662"/>
      <c r="H1" s="1526"/>
      <c r="I1" s="1526"/>
    </row>
    <row r="2" spans="1:11" ht="15.6" customHeight="1" x14ac:dyDescent="0.2">
      <c r="A2" s="1503"/>
      <c r="B2" s="1451"/>
      <c r="C2" s="1451"/>
      <c r="D2" s="1452"/>
      <c r="E2" s="298">
        <v>276</v>
      </c>
      <c r="F2" s="1504"/>
      <c r="G2" s="1528"/>
      <c r="H2" s="1526"/>
      <c r="I2" s="1526"/>
    </row>
    <row r="3" spans="1:11" x14ac:dyDescent="0.2">
      <c r="A3" s="2" t="s">
        <v>1</v>
      </c>
      <c r="B3" s="1488"/>
      <c r="C3" s="1489"/>
      <c r="D3" s="1489"/>
      <c r="E3" s="1489"/>
      <c r="F3" s="1489"/>
      <c r="G3" s="1529"/>
      <c r="H3" s="1526"/>
      <c r="I3" s="1526"/>
    </row>
    <row r="4" spans="1:11" x14ac:dyDescent="0.2">
      <c r="A4" s="1496"/>
      <c r="B4" s="1496"/>
      <c r="C4" s="1496"/>
      <c r="D4" s="1496"/>
      <c r="E4" s="1496"/>
      <c r="F4" s="1496"/>
      <c r="G4" s="1496"/>
      <c r="H4" s="1527"/>
      <c r="I4" s="1527"/>
    </row>
    <row r="5" spans="1:11" ht="15.75" x14ac:dyDescent="0.2">
      <c r="A5" s="1746" t="s">
        <v>704</v>
      </c>
      <c r="B5" s="1747"/>
      <c r="C5" s="1747"/>
      <c r="D5" s="1747"/>
      <c r="E5" s="1747"/>
      <c r="F5" s="1747"/>
      <c r="G5" s="1747"/>
      <c r="H5" s="1747"/>
      <c r="I5" s="1748"/>
    </row>
    <row r="6" spans="1:11" ht="15.75" x14ac:dyDescent="0.2">
      <c r="A6" s="849" t="s">
        <v>760</v>
      </c>
      <c r="B6" s="863"/>
      <c r="C6" s="863"/>
      <c r="D6" s="863"/>
      <c r="E6" s="863"/>
      <c r="F6" s="863"/>
      <c r="G6" s="863"/>
      <c r="H6" s="863"/>
      <c r="I6" s="864"/>
    </row>
    <row r="7" spans="1:11" ht="27.2" customHeight="1" x14ac:dyDescent="0.2">
      <c r="A7" s="2004" t="s">
        <v>973</v>
      </c>
      <c r="B7" s="2005"/>
      <c r="C7" s="2005"/>
      <c r="D7" s="2005"/>
      <c r="E7" s="2005"/>
      <c r="F7" s="2005"/>
      <c r="G7" s="2005"/>
      <c r="H7" s="2005"/>
      <c r="I7" s="2006"/>
    </row>
    <row r="8" spans="1:11" ht="29.85" customHeight="1" x14ac:dyDescent="0.2">
      <c r="A8" s="1379" t="s">
        <v>4</v>
      </c>
      <c r="B8" s="1380"/>
      <c r="C8" s="1379" t="s">
        <v>5</v>
      </c>
      <c r="D8" s="1381"/>
      <c r="E8" s="1380"/>
      <c r="F8" s="1505" t="s">
        <v>6</v>
      </c>
      <c r="G8" s="1506"/>
      <c r="H8" s="1506"/>
      <c r="I8" s="1507"/>
    </row>
    <row r="9" spans="1:11" s="3" customFormat="1" ht="19.149999999999999" customHeight="1" x14ac:dyDescent="0.2">
      <c r="A9" s="1036" t="s">
        <v>7</v>
      </c>
      <c r="B9" s="1037"/>
      <c r="C9" s="1038"/>
      <c r="D9" s="1039"/>
      <c r="E9" s="1037"/>
      <c r="F9" s="1038"/>
      <c r="G9" s="1039"/>
      <c r="H9" s="1039"/>
      <c r="I9" s="1037"/>
      <c r="J9" s="279"/>
      <c r="K9" s="279"/>
    </row>
    <row r="10" spans="1:11" ht="12.95" customHeight="1" x14ac:dyDescent="0.2">
      <c r="A10" s="1358" t="s">
        <v>888</v>
      </c>
      <c r="B10" s="1357"/>
      <c r="C10" s="1356" t="s">
        <v>295</v>
      </c>
      <c r="D10" s="1361"/>
      <c r="E10" s="1357"/>
      <c r="F10" s="1510" t="s">
        <v>8</v>
      </c>
      <c r="G10" s="1511"/>
      <c r="H10" s="1511"/>
      <c r="I10" s="14"/>
    </row>
    <row r="11" spans="1:11" ht="14.25" customHeight="1" x14ac:dyDescent="0.2">
      <c r="A11" s="1356"/>
      <c r="B11" s="1357"/>
      <c r="C11" s="1356"/>
      <c r="D11" s="1361"/>
      <c r="E11" s="1357"/>
      <c r="F11" s="1510"/>
      <c r="G11" s="1511"/>
      <c r="H11" s="1511"/>
      <c r="I11" s="14"/>
    </row>
    <row r="12" spans="1:11" ht="12.95" customHeight="1" x14ac:dyDescent="0.2">
      <c r="A12" s="1356"/>
      <c r="B12" s="1357"/>
      <c r="C12" s="1356"/>
      <c r="D12" s="1361"/>
      <c r="E12" s="1357"/>
      <c r="F12" s="1382" t="s">
        <v>9</v>
      </c>
      <c r="G12" s="1383"/>
      <c r="H12" s="1384"/>
      <c r="I12" s="1386" t="s">
        <v>12</v>
      </c>
    </row>
    <row r="13" spans="1:11" ht="12.95" customHeight="1" x14ac:dyDescent="0.2">
      <c r="A13" s="1356"/>
      <c r="B13" s="1357"/>
      <c r="C13" s="1356"/>
      <c r="D13" s="1361"/>
      <c r="E13" s="1357"/>
      <c r="F13" s="1382"/>
      <c r="G13" s="1383"/>
      <c r="H13" s="1385"/>
      <c r="I13" s="1386"/>
    </row>
    <row r="14" spans="1:11" ht="12.95" customHeight="1" x14ac:dyDescent="0.2">
      <c r="A14" s="1356"/>
      <c r="B14" s="1357"/>
      <c r="C14" s="1356"/>
      <c r="D14" s="1361"/>
      <c r="E14" s="1357"/>
      <c r="F14" s="1382" t="s">
        <v>10</v>
      </c>
      <c r="G14" s="1383"/>
      <c r="H14" s="1384"/>
      <c r="I14" s="1386" t="s">
        <v>12</v>
      </c>
    </row>
    <row r="15" spans="1:11" ht="12.95" customHeight="1" x14ac:dyDescent="0.2">
      <c r="A15" s="1356"/>
      <c r="B15" s="1357"/>
      <c r="C15" s="1356"/>
      <c r="D15" s="1361"/>
      <c r="E15" s="1357"/>
      <c r="F15" s="1382"/>
      <c r="G15" s="1383"/>
      <c r="H15" s="1385"/>
      <c r="I15" s="1386"/>
    </row>
    <row r="16" spans="1:11" ht="12.95" customHeight="1" x14ac:dyDescent="0.2">
      <c r="A16" s="1356"/>
      <c r="B16" s="1357"/>
      <c r="C16" s="1356"/>
      <c r="D16" s="1361"/>
      <c r="E16" s="1357"/>
      <c r="F16" s="45" t="s">
        <v>11</v>
      </c>
      <c r="G16" s="15"/>
      <c r="H16" s="1484" t="e">
        <f>H14*100/H12</f>
        <v>#DIV/0!</v>
      </c>
      <c r="I16" s="1386" t="s">
        <v>13</v>
      </c>
    </row>
    <row r="17" spans="1:11" ht="12.95" customHeight="1" x14ac:dyDescent="0.2">
      <c r="A17" s="1356"/>
      <c r="B17" s="1357"/>
      <c r="C17" s="1356"/>
      <c r="D17" s="1361"/>
      <c r="E17" s="1357"/>
      <c r="F17" s="45"/>
      <c r="G17" s="15"/>
      <c r="H17" s="1484"/>
      <c r="I17" s="1386"/>
    </row>
    <row r="18" spans="1:11" ht="12.95" customHeight="1" x14ac:dyDescent="0.2">
      <c r="A18" s="1356"/>
      <c r="B18" s="1357"/>
      <c r="C18" s="1356"/>
      <c r="D18" s="1361"/>
      <c r="E18" s="1357"/>
      <c r="F18" s="20"/>
      <c r="G18" s="21"/>
      <c r="H18" s="21"/>
      <c r="I18" s="14"/>
    </row>
    <row r="19" spans="1:11" ht="12.95" customHeight="1" x14ac:dyDescent="0.2">
      <c r="A19" s="1356"/>
      <c r="B19" s="1357"/>
      <c r="C19" s="1356"/>
      <c r="D19" s="1361"/>
      <c r="E19" s="1357"/>
      <c r="F19" s="20"/>
      <c r="G19" s="21"/>
      <c r="H19" s="21"/>
      <c r="I19" s="14"/>
    </row>
    <row r="20" spans="1:11" ht="12.95" customHeight="1" x14ac:dyDescent="0.2">
      <c r="A20" s="1356"/>
      <c r="B20" s="1357"/>
      <c r="C20" s="1356"/>
      <c r="D20" s="1361"/>
      <c r="E20" s="1357"/>
      <c r="F20" s="20"/>
      <c r="G20" s="21"/>
      <c r="H20" s="21"/>
      <c r="I20" s="14"/>
    </row>
    <row r="21" spans="1:11" ht="12.95" customHeight="1" x14ac:dyDescent="0.2">
      <c r="A21" s="1356"/>
      <c r="B21" s="1357"/>
      <c r="C21" s="1356"/>
      <c r="D21" s="1361"/>
      <c r="E21" s="1357"/>
      <c r="F21" s="20"/>
      <c r="G21" s="21"/>
      <c r="H21" s="21"/>
      <c r="I21" s="14"/>
    </row>
    <row r="22" spans="1:11" ht="12.95" hidden="1" customHeight="1" x14ac:dyDescent="0.2">
      <c r="A22" s="1356"/>
      <c r="B22" s="1357"/>
      <c r="C22" s="1356"/>
      <c r="D22" s="1361"/>
      <c r="E22" s="1357"/>
      <c r="F22" s="20"/>
      <c r="G22" s="21"/>
      <c r="H22" s="21"/>
      <c r="I22" s="14"/>
    </row>
    <row r="23" spans="1:11" ht="22.7" customHeight="1" x14ac:dyDescent="0.2">
      <c r="A23" s="1359"/>
      <c r="B23" s="1360"/>
      <c r="C23" s="1359"/>
      <c r="D23" s="1369"/>
      <c r="E23" s="1360"/>
      <c r="F23" s="22"/>
      <c r="G23" s="23"/>
      <c r="H23" s="23"/>
      <c r="I23" s="24"/>
    </row>
    <row r="24" spans="1:11" s="897" customFormat="1" ht="20.45" customHeight="1" x14ac:dyDescent="0.2">
      <c r="A24" s="1851" t="s">
        <v>730</v>
      </c>
      <c r="B24" s="1852"/>
      <c r="C24" s="1852"/>
      <c r="D24" s="1852"/>
      <c r="E24" s="1852"/>
      <c r="F24" s="1852"/>
      <c r="G24" s="1852"/>
      <c r="H24" s="1852"/>
      <c r="I24" s="1853"/>
      <c r="J24" s="896"/>
      <c r="K24" s="896"/>
    </row>
    <row r="25" spans="1:11" s="278" customFormat="1" x14ac:dyDescent="0.2">
      <c r="A25" s="1359" t="s">
        <v>317</v>
      </c>
      <c r="B25" s="1360"/>
      <c r="C25" s="1359" t="s">
        <v>361</v>
      </c>
      <c r="D25" s="1369"/>
      <c r="E25" s="1369"/>
      <c r="F25" s="43" t="s">
        <v>318</v>
      </c>
      <c r="G25" s="35"/>
      <c r="H25" s="35"/>
      <c r="I25" s="36"/>
    </row>
    <row r="26" spans="1:11" s="278" customFormat="1" ht="19.149999999999999" customHeight="1" x14ac:dyDescent="0.2">
      <c r="A26" s="1356"/>
      <c r="B26" s="1357"/>
      <c r="C26" s="1356"/>
      <c r="D26" s="1361"/>
      <c r="E26" s="1361"/>
      <c r="F26" s="20"/>
      <c r="G26" s="1390" t="s">
        <v>320</v>
      </c>
      <c r="H26" s="1390"/>
      <c r="I26" s="1391"/>
    </row>
    <row r="27" spans="1:11" s="278" customFormat="1" x14ac:dyDescent="0.2">
      <c r="A27" s="1356"/>
      <c r="B27" s="1357"/>
      <c r="C27" s="1356"/>
      <c r="D27" s="1361"/>
      <c r="E27" s="1361"/>
      <c r="F27" s="20"/>
      <c r="G27" s="1390"/>
      <c r="H27" s="1390"/>
      <c r="I27" s="1391"/>
    </row>
    <row r="28" spans="1:11" s="278" customFormat="1" x14ac:dyDescent="0.2">
      <c r="A28" s="1356"/>
      <c r="B28" s="1357"/>
      <c r="C28" s="1356"/>
      <c r="D28" s="1361"/>
      <c r="E28" s="1361"/>
      <c r="F28" s="20"/>
      <c r="G28" s="101"/>
      <c r="H28" s="101"/>
      <c r="I28" s="102"/>
    </row>
    <row r="29" spans="1:11" s="278" customFormat="1" x14ac:dyDescent="0.2">
      <c r="A29" s="1356"/>
      <c r="B29" s="1357"/>
      <c r="C29" s="1356"/>
      <c r="D29" s="1361"/>
      <c r="E29" s="1361"/>
      <c r="F29" s="20"/>
      <c r="G29" s="2002"/>
      <c r="H29" s="2002"/>
      <c r="I29" s="2002"/>
    </row>
    <row r="30" spans="1:11" s="278" customFormat="1" ht="23.85" customHeight="1" x14ac:dyDescent="0.2">
      <c r="A30" s="847"/>
      <c r="B30" s="848"/>
      <c r="C30" s="1356" t="s">
        <v>319</v>
      </c>
      <c r="D30" s="1361"/>
      <c r="E30" s="1361"/>
      <c r="F30" s="20"/>
      <c r="G30" s="2002"/>
      <c r="H30" s="2002"/>
      <c r="I30" s="2002"/>
    </row>
    <row r="31" spans="1:11" s="278" customFormat="1" x14ac:dyDescent="0.2">
      <c r="A31" s="847"/>
      <c r="B31" s="848"/>
      <c r="C31" s="1356"/>
      <c r="D31" s="1361"/>
      <c r="E31" s="1361"/>
      <c r="F31" s="20"/>
      <c r="G31" s="2002"/>
      <c r="H31" s="2002"/>
      <c r="I31" s="2002"/>
    </row>
    <row r="32" spans="1:11" s="278" customFormat="1" x14ac:dyDescent="0.2">
      <c r="A32" s="847"/>
      <c r="B32" s="848"/>
      <c r="C32" s="1356"/>
      <c r="D32" s="1361"/>
      <c r="E32" s="1361"/>
      <c r="F32" s="20"/>
      <c r="G32" s="2002"/>
      <c r="H32" s="2002"/>
      <c r="I32" s="2002"/>
    </row>
    <row r="33" spans="1:9" s="278" customFormat="1" ht="23.85" customHeight="1" x14ac:dyDescent="0.2">
      <c r="A33" s="853"/>
      <c r="B33" s="854"/>
      <c r="C33" s="1359"/>
      <c r="D33" s="1369"/>
      <c r="E33" s="1369"/>
      <c r="F33" s="22"/>
      <c r="G33" s="23"/>
      <c r="H33" s="23"/>
      <c r="I33" s="24"/>
    </row>
    <row r="34" spans="1:9" ht="12.95" customHeight="1" x14ac:dyDescent="0.2">
      <c r="A34" s="1370" t="s">
        <v>974</v>
      </c>
      <c r="B34" s="1355"/>
      <c r="C34" s="1370" t="s">
        <v>911</v>
      </c>
      <c r="D34" s="1362"/>
      <c r="E34" s="1355"/>
      <c r="F34" s="33" t="s">
        <v>349</v>
      </c>
      <c r="G34" s="35"/>
      <c r="H34" s="35"/>
      <c r="I34" s="496" t="s">
        <v>154</v>
      </c>
    </row>
    <row r="35" spans="1:9" x14ac:dyDescent="0.2">
      <c r="A35" s="1356"/>
      <c r="B35" s="1357"/>
      <c r="C35" s="1356"/>
      <c r="D35" s="1361"/>
      <c r="E35" s="1357"/>
      <c r="F35" s="20"/>
      <c r="G35" s="21"/>
      <c r="H35" s="21"/>
      <c r="I35" s="303"/>
    </row>
    <row r="36" spans="1:9" x14ac:dyDescent="0.2">
      <c r="A36" s="1356"/>
      <c r="B36" s="1357"/>
      <c r="C36" s="1356"/>
      <c r="D36" s="1361"/>
      <c r="E36" s="1357"/>
      <c r="F36" s="20" t="s">
        <v>350</v>
      </c>
      <c r="G36" s="21"/>
      <c r="H36" s="21"/>
      <c r="I36" s="496" t="s">
        <v>154</v>
      </c>
    </row>
    <row r="37" spans="1:9" x14ac:dyDescent="0.2">
      <c r="A37" s="1356"/>
      <c r="B37" s="1357"/>
      <c r="C37" s="1356"/>
      <c r="D37" s="1361"/>
      <c r="E37" s="1357"/>
      <c r="F37" s="20"/>
      <c r="G37" s="21"/>
      <c r="H37" s="21"/>
      <c r="I37" s="304"/>
    </row>
    <row r="38" spans="1:9" x14ac:dyDescent="0.2">
      <c r="A38" s="1356"/>
      <c r="B38" s="1357"/>
      <c r="C38" s="1356"/>
      <c r="D38" s="1361"/>
      <c r="E38" s="1357"/>
      <c r="F38" s="20" t="s">
        <v>351</v>
      </c>
      <c r="G38" s="21"/>
      <c r="H38" s="21"/>
      <c r="I38" s="305" t="e">
        <f>I36*100/I34</f>
        <v>#VALUE!</v>
      </c>
    </row>
    <row r="39" spans="1:9" x14ac:dyDescent="0.2">
      <c r="A39" s="1356"/>
      <c r="B39" s="1357"/>
      <c r="C39" s="1356" t="s">
        <v>365</v>
      </c>
      <c r="D39" s="1361"/>
      <c r="E39" s="1357"/>
      <c r="F39" s="20"/>
      <c r="G39" s="21"/>
      <c r="H39" s="21"/>
      <c r="I39" s="14"/>
    </row>
    <row r="40" spans="1:9" x14ac:dyDescent="0.2">
      <c r="A40" s="1356"/>
      <c r="B40" s="1357"/>
      <c r="C40" s="1356"/>
      <c r="D40" s="1361"/>
      <c r="E40" s="1357"/>
      <c r="F40" s="20"/>
      <c r="G40" s="21"/>
      <c r="H40" s="21"/>
      <c r="I40" s="14"/>
    </row>
    <row r="41" spans="1:9" x14ac:dyDescent="0.2">
      <c r="A41" s="1356"/>
      <c r="B41" s="1357"/>
      <c r="C41" s="1356"/>
      <c r="D41" s="1361"/>
      <c r="E41" s="1357"/>
      <c r="F41" s="301" t="s">
        <v>352</v>
      </c>
      <c r="G41" s="21"/>
      <c r="H41" s="21"/>
      <c r="I41" s="14"/>
    </row>
    <row r="42" spans="1:9" x14ac:dyDescent="0.2">
      <c r="A42" s="1356"/>
      <c r="B42" s="1357"/>
      <c r="C42" s="9"/>
      <c r="D42" s="10"/>
      <c r="E42" s="8"/>
      <c r="F42" s="20" t="s">
        <v>353</v>
      </c>
      <c r="G42" s="21"/>
      <c r="H42" s="21"/>
      <c r="I42" s="496" t="s">
        <v>154</v>
      </c>
    </row>
    <row r="43" spans="1:9" ht="15" customHeight="1" x14ac:dyDescent="0.2">
      <c r="A43" s="1356" t="s">
        <v>345</v>
      </c>
      <c r="B43" s="1357"/>
      <c r="C43" s="1356" t="s">
        <v>347</v>
      </c>
      <c r="D43" s="1361"/>
      <c r="E43" s="1357"/>
      <c r="F43" s="20"/>
      <c r="G43" s="21"/>
      <c r="H43" s="21"/>
      <c r="I43" s="304"/>
    </row>
    <row r="44" spans="1:9" x14ac:dyDescent="0.2">
      <c r="A44" s="1356"/>
      <c r="B44" s="1357"/>
      <c r="C44" s="1356"/>
      <c r="D44" s="1361"/>
      <c r="E44" s="1357"/>
      <c r="F44" s="20" t="s">
        <v>354</v>
      </c>
      <c r="G44" s="21"/>
      <c r="H44" s="21"/>
      <c r="I44" s="496" t="s">
        <v>154</v>
      </c>
    </row>
    <row r="45" spans="1:9" x14ac:dyDescent="0.2">
      <c r="A45" s="1356"/>
      <c r="B45" s="1357"/>
      <c r="C45" s="1356"/>
      <c r="D45" s="1361"/>
      <c r="E45" s="1357"/>
      <c r="F45" s="20" t="s">
        <v>355</v>
      </c>
      <c r="G45" s="21"/>
      <c r="H45" s="21"/>
      <c r="I45" s="306" t="e">
        <f>I44/I42</f>
        <v>#VALUE!</v>
      </c>
    </row>
    <row r="46" spans="1:9" x14ac:dyDescent="0.2">
      <c r="A46" s="1356"/>
      <c r="B46" s="1357"/>
      <c r="C46" s="1356"/>
      <c r="D46" s="1361"/>
      <c r="E46" s="1357"/>
      <c r="F46" s="20"/>
      <c r="G46" s="21"/>
      <c r="H46" s="21"/>
      <c r="I46" s="14"/>
    </row>
    <row r="47" spans="1:9" ht="12.95" customHeight="1" x14ac:dyDescent="0.2">
      <c r="A47" s="1356"/>
      <c r="B47" s="1357"/>
      <c r="C47" s="1356"/>
      <c r="D47" s="1361"/>
      <c r="E47" s="1357"/>
      <c r="F47" s="20"/>
      <c r="G47" s="1390" t="s">
        <v>356</v>
      </c>
      <c r="H47" s="1390"/>
      <c r="I47" s="1391"/>
    </row>
    <row r="48" spans="1:9" x14ac:dyDescent="0.2">
      <c r="A48" s="9"/>
      <c r="B48" s="8"/>
      <c r="C48" s="1356"/>
      <c r="D48" s="1361"/>
      <c r="E48" s="1357"/>
      <c r="F48" s="20"/>
      <c r="G48" s="1390"/>
      <c r="H48" s="1390"/>
      <c r="I48" s="1391"/>
    </row>
    <row r="49" spans="1:9" x14ac:dyDescent="0.2">
      <c r="A49" s="9"/>
      <c r="B49" s="8"/>
      <c r="C49" s="1356"/>
      <c r="D49" s="1361"/>
      <c r="E49" s="1357"/>
      <c r="F49" s="20"/>
      <c r="G49" s="1390"/>
      <c r="H49" s="1390"/>
      <c r="I49" s="1391"/>
    </row>
    <row r="50" spans="1:9" s="285" customFormat="1" ht="15.6" customHeight="1" x14ac:dyDescent="0.2">
      <c r="A50" s="1354" t="s">
        <v>360</v>
      </c>
      <c r="B50" s="1355"/>
      <c r="C50" s="1696" t="s">
        <v>321</v>
      </c>
      <c r="D50" s="1968"/>
      <c r="E50" s="1697"/>
      <c r="F50" s="33"/>
      <c r="G50" s="284"/>
      <c r="H50" s="300"/>
      <c r="I50" s="711"/>
    </row>
    <row r="51" spans="1:9" s="285" customFormat="1" ht="16.350000000000001" customHeight="1" x14ac:dyDescent="0.2">
      <c r="A51" s="1356"/>
      <c r="B51" s="1357"/>
      <c r="C51" s="1680"/>
      <c r="D51" s="2003"/>
      <c r="E51" s="1681"/>
      <c r="F51" s="301" t="s">
        <v>362</v>
      </c>
      <c r="G51" s="21"/>
      <c r="H51" s="286"/>
      <c r="I51" s="14"/>
    </row>
    <row r="52" spans="1:9" s="285" customFormat="1" ht="13.7" customHeight="1" x14ac:dyDescent="0.2">
      <c r="A52" s="1356"/>
      <c r="B52" s="1357"/>
      <c r="C52" s="1680"/>
      <c r="D52" s="2003"/>
      <c r="E52" s="1681"/>
      <c r="F52" s="122"/>
      <c r="G52" s="16" t="s">
        <v>363</v>
      </c>
      <c r="H52" s="299"/>
      <c r="I52" s="14"/>
    </row>
    <row r="53" spans="1:9" s="285" customFormat="1" ht="12.95" customHeight="1" x14ac:dyDescent="0.2">
      <c r="A53" s="1356"/>
      <c r="B53" s="1357"/>
      <c r="C53" s="1680"/>
      <c r="D53" s="2003"/>
      <c r="E53" s="1681"/>
      <c r="F53" s="54"/>
      <c r="G53" s="374"/>
      <c r="H53" s="21" t="s">
        <v>364</v>
      </c>
      <c r="I53" s="14"/>
    </row>
    <row r="54" spans="1:9" s="285" customFormat="1" ht="19.7" customHeight="1" x14ac:dyDescent="0.2">
      <c r="A54" s="1356"/>
      <c r="B54" s="1357"/>
      <c r="C54" s="1680"/>
      <c r="D54" s="2003"/>
      <c r="E54" s="1681"/>
      <c r="F54" s="311"/>
      <c r="G54" s="498"/>
      <c r="H54" s="101" t="s">
        <v>147</v>
      </c>
      <c r="I54" s="102"/>
    </row>
    <row r="55" spans="1:9" s="285" customFormat="1" ht="12.95" customHeight="1" x14ac:dyDescent="0.2">
      <c r="A55" s="1356"/>
      <c r="B55" s="1357"/>
      <c r="C55" s="1680"/>
      <c r="D55" s="2003"/>
      <c r="E55" s="1681"/>
      <c r="F55" s="768" t="s">
        <v>323</v>
      </c>
      <c r="G55" s="86"/>
      <c r="H55" s="769"/>
      <c r="I55" s="282"/>
    </row>
    <row r="56" spans="1:9" s="285" customFormat="1" ht="12.95" customHeight="1" x14ac:dyDescent="0.2">
      <c r="A56" s="1356"/>
      <c r="B56" s="1357"/>
      <c r="C56" s="1680"/>
      <c r="D56" s="2003"/>
      <c r="E56" s="1681"/>
      <c r="F56" s="85"/>
      <c r="G56" s="86" t="s">
        <v>326</v>
      </c>
      <c r="H56" s="769"/>
      <c r="I56" s="82"/>
    </row>
    <row r="57" spans="1:9" s="285" customFormat="1" ht="12.95" customHeight="1" x14ac:dyDescent="0.2">
      <c r="A57" s="1356"/>
      <c r="B57" s="1357"/>
      <c r="C57" s="1680"/>
      <c r="D57" s="2003"/>
      <c r="E57" s="1681"/>
      <c r="F57" s="85"/>
      <c r="G57" s="1647" t="s">
        <v>327</v>
      </c>
      <c r="H57" s="1647"/>
      <c r="I57" s="1585"/>
    </row>
    <row r="58" spans="1:9" s="285" customFormat="1" ht="16.350000000000001" customHeight="1" x14ac:dyDescent="0.2">
      <c r="A58" s="1356"/>
      <c r="B58" s="1357"/>
      <c r="C58" s="9"/>
      <c r="D58" s="92"/>
      <c r="E58" s="92"/>
      <c r="F58" s="85"/>
      <c r="G58" s="1647"/>
      <c r="H58" s="1647"/>
      <c r="I58" s="1585"/>
    </row>
    <row r="59" spans="1:9" s="285" customFormat="1" ht="13.7" customHeight="1" x14ac:dyDescent="0.2">
      <c r="A59" s="1356"/>
      <c r="B59" s="1357"/>
      <c r="C59" s="91"/>
      <c r="D59" s="92"/>
      <c r="E59" s="92"/>
      <c r="F59" s="122"/>
      <c r="G59" s="101"/>
      <c r="H59" s="299"/>
      <c r="I59" s="14"/>
    </row>
    <row r="60" spans="1:9" s="285" customFormat="1" ht="12.95" customHeight="1" x14ac:dyDescent="0.2">
      <c r="A60" s="1356"/>
      <c r="B60" s="1357"/>
      <c r="C60" s="1680" t="s">
        <v>322</v>
      </c>
      <c r="D60" s="2003"/>
      <c r="E60" s="1681"/>
      <c r="F60" s="275"/>
      <c r="G60" s="261"/>
      <c r="H60" s="769"/>
      <c r="I60" s="82"/>
    </row>
    <row r="61" spans="1:9" s="285" customFormat="1" x14ac:dyDescent="0.2">
      <c r="A61" s="1356"/>
      <c r="B61" s="1357"/>
      <c r="C61" s="1680"/>
      <c r="D61" s="2003"/>
      <c r="E61" s="1681"/>
      <c r="F61" s="275" t="s">
        <v>324</v>
      </c>
      <c r="G61" s="261"/>
      <c r="H61" s="769"/>
      <c r="I61" s="82"/>
    </row>
    <row r="62" spans="1:9" s="285" customFormat="1" ht="12.95" customHeight="1" x14ac:dyDescent="0.2">
      <c r="A62" s="1356"/>
      <c r="B62" s="1357"/>
      <c r="C62" s="1680"/>
      <c r="D62" s="2003"/>
      <c r="E62" s="1681"/>
      <c r="F62" s="770" t="s">
        <v>325</v>
      </c>
      <c r="G62" s="288"/>
      <c r="H62" s="289"/>
      <c r="I62" s="291"/>
    </row>
    <row r="63" spans="1:9" s="285" customFormat="1" ht="12.95" customHeight="1" x14ac:dyDescent="0.2">
      <c r="A63" s="1356"/>
      <c r="B63" s="1357"/>
      <c r="C63" s="1680"/>
      <c r="D63" s="2003"/>
      <c r="E63" s="1681"/>
      <c r="F63" s="1996" t="s">
        <v>154</v>
      </c>
      <c r="G63" s="1997"/>
      <c r="H63" s="1997"/>
      <c r="I63" s="1998"/>
    </row>
    <row r="64" spans="1:9" s="285" customFormat="1" ht="12.95" customHeight="1" x14ac:dyDescent="0.2">
      <c r="A64" s="1359"/>
      <c r="B64" s="1360"/>
      <c r="C64" s="1977"/>
      <c r="D64" s="1993"/>
      <c r="E64" s="1978"/>
      <c r="F64" s="1999"/>
      <c r="G64" s="2000"/>
      <c r="H64" s="2000"/>
      <c r="I64" s="2001"/>
    </row>
    <row r="65" spans="1:9" s="278" customFormat="1" ht="12.95" customHeight="1" x14ac:dyDescent="0.2">
      <c r="A65" s="1696" t="s">
        <v>328</v>
      </c>
      <c r="B65" s="1697"/>
      <c r="C65" s="1354" t="s">
        <v>330</v>
      </c>
      <c r="D65" s="1362"/>
      <c r="E65" s="1355"/>
      <c r="F65" s="302"/>
      <c r="G65" s="1994" t="s">
        <v>331</v>
      </c>
      <c r="H65" s="1994"/>
      <c r="I65" s="1995"/>
    </row>
    <row r="66" spans="1:9" s="278" customFormat="1" x14ac:dyDescent="0.2">
      <c r="A66" s="1680"/>
      <c r="B66" s="1681"/>
      <c r="C66" s="1356"/>
      <c r="D66" s="1361"/>
      <c r="E66" s="1357"/>
      <c r="F66" s="276"/>
      <c r="G66" s="1647"/>
      <c r="H66" s="1647"/>
      <c r="I66" s="1585"/>
    </row>
    <row r="67" spans="1:9" x14ac:dyDescent="0.2">
      <c r="A67" s="1680"/>
      <c r="B67" s="1681"/>
      <c r="C67" s="1356"/>
      <c r="D67" s="1361"/>
      <c r="E67" s="1357"/>
      <c r="F67" s="20"/>
      <c r="G67" s="21"/>
      <c r="H67" s="21"/>
      <c r="I67" s="14"/>
    </row>
    <row r="68" spans="1:9" ht="12.95" customHeight="1" x14ac:dyDescent="0.2">
      <c r="A68" s="1680"/>
      <c r="B68" s="1681"/>
      <c r="C68" s="1356"/>
      <c r="D68" s="1361"/>
      <c r="E68" s="1357"/>
      <c r="F68" s="20" t="s">
        <v>332</v>
      </c>
      <c r="G68" s="101"/>
      <c r="H68" s="101"/>
      <c r="I68" s="495"/>
    </row>
    <row r="69" spans="1:9" x14ac:dyDescent="0.2">
      <c r="A69" s="1680"/>
      <c r="B69" s="1681"/>
      <c r="C69" s="1356"/>
      <c r="D69" s="1361"/>
      <c r="E69" s="1357"/>
      <c r="F69" s="20"/>
      <c r="G69" s="21"/>
      <c r="H69" s="21"/>
      <c r="I69" s="14"/>
    </row>
    <row r="70" spans="1:9" ht="17.45" customHeight="1" x14ac:dyDescent="0.2">
      <c r="A70" s="1680"/>
      <c r="B70" s="1681"/>
      <c r="C70" s="1356" t="s">
        <v>329</v>
      </c>
      <c r="D70" s="1361"/>
      <c r="E70" s="1357"/>
      <c r="F70" s="20"/>
      <c r="G70" s="21"/>
      <c r="H70" s="21"/>
      <c r="I70" s="14"/>
    </row>
    <row r="71" spans="1:9" ht="10.9" customHeight="1" x14ac:dyDescent="0.2">
      <c r="A71" s="1680"/>
      <c r="B71" s="1681"/>
      <c r="C71" s="1356"/>
      <c r="D71" s="1361"/>
      <c r="E71" s="1357"/>
      <c r="F71" s="20"/>
      <c r="G71" s="21" t="s">
        <v>333</v>
      </c>
      <c r="H71" s="21"/>
      <c r="I71" s="14"/>
    </row>
    <row r="72" spans="1:9" x14ac:dyDescent="0.2">
      <c r="A72" s="1680"/>
      <c r="B72" s="1681"/>
      <c r="C72" s="91"/>
      <c r="D72" s="92"/>
      <c r="E72" s="93"/>
      <c r="F72" s="20"/>
      <c r="G72" s="21" t="s">
        <v>334</v>
      </c>
      <c r="H72" s="21"/>
      <c r="I72" s="14"/>
    </row>
    <row r="73" spans="1:9" x14ac:dyDescent="0.2">
      <c r="A73" s="1680"/>
      <c r="B73" s="1681"/>
      <c r="C73" s="9"/>
      <c r="D73" s="10"/>
      <c r="E73" s="8"/>
      <c r="F73" s="20"/>
      <c r="G73" s="1991" t="s">
        <v>335</v>
      </c>
      <c r="H73" s="1991"/>
      <c r="I73" s="1992"/>
    </row>
    <row r="74" spans="1:9" x14ac:dyDescent="0.2">
      <c r="A74" s="1680"/>
      <c r="B74" s="1681"/>
      <c r="C74" s="9"/>
      <c r="D74" s="10"/>
      <c r="E74" s="8"/>
      <c r="F74" s="20"/>
      <c r="G74" s="307"/>
      <c r="H74" s="307"/>
      <c r="I74" s="308"/>
    </row>
    <row r="75" spans="1:9" x14ac:dyDescent="0.2">
      <c r="A75" s="1977"/>
      <c r="B75" s="1978"/>
      <c r="C75" s="11"/>
      <c r="D75" s="12"/>
      <c r="E75" s="13"/>
      <c r="F75" s="22"/>
      <c r="G75" s="23"/>
      <c r="H75" s="23"/>
      <c r="I75" s="24"/>
    </row>
    <row r="76" spans="1:9" ht="12.95" customHeight="1" x14ac:dyDescent="0.2">
      <c r="A76" s="1696" t="s">
        <v>336</v>
      </c>
      <c r="B76" s="1697"/>
      <c r="C76" s="1354" t="s">
        <v>337</v>
      </c>
      <c r="D76" s="1362"/>
      <c r="E76" s="1355"/>
      <c r="F76" s="1449" t="s">
        <v>338</v>
      </c>
      <c r="G76" s="1449"/>
      <c r="H76" s="1449"/>
      <c r="I76" s="1450"/>
    </row>
    <row r="77" spans="1:9" x14ac:dyDescent="0.2">
      <c r="A77" s="1680"/>
      <c r="B77" s="1681"/>
      <c r="C77" s="1356"/>
      <c r="D77" s="1361"/>
      <c r="E77" s="1357"/>
      <c r="F77" s="1390"/>
      <c r="G77" s="1390"/>
      <c r="H77" s="1390"/>
      <c r="I77" s="1391"/>
    </row>
    <row r="78" spans="1:9" x14ac:dyDescent="0.2">
      <c r="A78" s="1680"/>
      <c r="B78" s="1681"/>
      <c r="C78" s="1356"/>
      <c r="D78" s="1361"/>
      <c r="E78" s="1357"/>
      <c r="F78" s="21"/>
      <c r="G78" s="15" t="s">
        <v>339</v>
      </c>
      <c r="H78" s="21"/>
      <c r="I78" s="14"/>
    </row>
    <row r="79" spans="1:9" x14ac:dyDescent="0.2">
      <c r="A79" s="1680"/>
      <c r="B79" s="1681"/>
      <c r="C79" s="1356"/>
      <c r="D79" s="1361"/>
      <c r="E79" s="1357"/>
      <c r="F79" s="21"/>
      <c r="G79" s="15" t="s">
        <v>340</v>
      </c>
      <c r="H79" s="21"/>
      <c r="I79" s="14"/>
    </row>
    <row r="80" spans="1:9" x14ac:dyDescent="0.2">
      <c r="A80" s="1680"/>
      <c r="B80" s="1681"/>
      <c r="C80" s="1356"/>
      <c r="D80" s="1361"/>
      <c r="E80" s="1357"/>
      <c r="F80" s="21"/>
      <c r="G80" s="16" t="s">
        <v>341</v>
      </c>
      <c r="H80" s="21"/>
      <c r="I80" s="14"/>
    </row>
    <row r="81" spans="1:9" x14ac:dyDescent="0.2">
      <c r="A81" s="1680"/>
      <c r="B81" s="1681"/>
      <c r="C81" s="1356"/>
      <c r="D81" s="1361"/>
      <c r="E81" s="1357"/>
      <c r="F81" s="21"/>
      <c r="G81" s="16" t="s">
        <v>342</v>
      </c>
      <c r="H81" s="21"/>
      <c r="I81" s="14"/>
    </row>
    <row r="82" spans="1:9" x14ac:dyDescent="0.2">
      <c r="A82" s="1680"/>
      <c r="B82" s="1681"/>
      <c r="C82" s="1356"/>
      <c r="D82" s="1361"/>
      <c r="E82" s="1357"/>
      <c r="F82" s="21"/>
      <c r="G82" s="21" t="s">
        <v>343</v>
      </c>
      <c r="H82" s="1443" t="s">
        <v>154</v>
      </c>
      <c r="I82" s="1445"/>
    </row>
    <row r="83" spans="1:9" x14ac:dyDescent="0.2">
      <c r="A83" s="1680"/>
      <c r="B83" s="1681"/>
      <c r="C83" s="1356"/>
      <c r="D83" s="1361"/>
      <c r="E83" s="1357"/>
      <c r="F83" s="21"/>
      <c r="G83" s="21"/>
      <c r="H83" s="1446"/>
      <c r="I83" s="1448"/>
    </row>
    <row r="84" spans="1:9" x14ac:dyDescent="0.2">
      <c r="A84" s="1680"/>
      <c r="B84" s="1681"/>
      <c r="C84" s="9"/>
      <c r="D84" s="10"/>
      <c r="E84" s="8"/>
      <c r="F84" s="21"/>
      <c r="G84" s="21"/>
      <c r="H84" s="21"/>
      <c r="I84" s="14"/>
    </row>
    <row r="85" spans="1:9" x14ac:dyDescent="0.2">
      <c r="A85" s="1680"/>
      <c r="B85" s="1681"/>
      <c r="C85" s="9"/>
      <c r="D85" s="10"/>
      <c r="E85" s="8"/>
      <c r="F85" s="21"/>
      <c r="G85" s="21"/>
      <c r="H85" s="21"/>
      <c r="I85" s="14"/>
    </row>
    <row r="86" spans="1:9" x14ac:dyDescent="0.2">
      <c r="A86" s="1680"/>
      <c r="B86" s="1681"/>
      <c r="C86" s="9"/>
      <c r="D86" s="10"/>
      <c r="E86" s="8"/>
      <c r="F86" s="21"/>
      <c r="G86" s="21"/>
      <c r="H86" s="21"/>
      <c r="I86" s="14"/>
    </row>
    <row r="87" spans="1:9" x14ac:dyDescent="0.2">
      <c r="A87" s="1977"/>
      <c r="B87" s="1978"/>
      <c r="C87" s="11"/>
      <c r="D87" s="12"/>
      <c r="E87" s="13"/>
      <c r="F87" s="23"/>
      <c r="G87" s="23"/>
      <c r="H87" s="23"/>
      <c r="I87" s="24"/>
    </row>
    <row r="88" spans="1:9" x14ac:dyDescent="0.2">
      <c r="A88" s="1356" t="s">
        <v>346</v>
      </c>
      <c r="B88" s="1357"/>
      <c r="C88" s="1356" t="s">
        <v>348</v>
      </c>
      <c r="D88" s="1361"/>
      <c r="E88" s="1357"/>
      <c r="F88" s="301" t="s">
        <v>357</v>
      </c>
      <c r="G88" s="21"/>
      <c r="H88" s="21"/>
      <c r="I88" s="14"/>
    </row>
    <row r="89" spans="1:9" x14ac:dyDescent="0.2">
      <c r="A89" s="1356"/>
      <c r="B89" s="1357"/>
      <c r="C89" s="1356"/>
      <c r="D89" s="1361"/>
      <c r="E89" s="1357"/>
      <c r="F89" s="20"/>
      <c r="G89" s="21"/>
      <c r="H89" s="21"/>
      <c r="I89" s="14"/>
    </row>
    <row r="90" spans="1:9" ht="12.95" customHeight="1" x14ac:dyDescent="0.2">
      <c r="A90" s="1356"/>
      <c r="B90" s="1357"/>
      <c r="C90" s="1356"/>
      <c r="D90" s="1361"/>
      <c r="E90" s="1357"/>
      <c r="F90" s="20"/>
      <c r="G90" s="1390" t="s">
        <v>359</v>
      </c>
      <c r="H90" s="1390"/>
      <c r="I90" s="1391"/>
    </row>
    <row r="91" spans="1:9" x14ac:dyDescent="0.2">
      <c r="A91" s="1356"/>
      <c r="B91" s="1357"/>
      <c r="C91" s="1356"/>
      <c r="D91" s="1361"/>
      <c r="E91" s="1357"/>
      <c r="F91" s="20"/>
      <c r="G91" s="1390"/>
      <c r="H91" s="1390"/>
      <c r="I91" s="1391"/>
    </row>
    <row r="92" spans="1:9" x14ac:dyDescent="0.2">
      <c r="A92" s="1356"/>
      <c r="B92" s="1357"/>
      <c r="C92" s="1356"/>
      <c r="D92" s="1361"/>
      <c r="E92" s="1357"/>
      <c r="F92" s="20"/>
      <c r="G92" s="21" t="s">
        <v>358</v>
      </c>
      <c r="H92" s="21"/>
      <c r="I92" s="14"/>
    </row>
    <row r="93" spans="1:9" x14ac:dyDescent="0.2">
      <c r="A93" s="9"/>
      <c r="B93" s="8"/>
      <c r="C93" s="9"/>
      <c r="D93" s="10"/>
      <c r="E93" s="8"/>
      <c r="F93" s="20"/>
      <c r="G93" s="1443" t="s">
        <v>154</v>
      </c>
      <c r="H93" s="1444"/>
      <c r="I93" s="1445"/>
    </row>
    <row r="94" spans="1:9" x14ac:dyDescent="0.2">
      <c r="A94" s="9"/>
      <c r="B94" s="8"/>
      <c r="C94" s="9"/>
      <c r="D94" s="10"/>
      <c r="E94" s="8"/>
      <c r="F94" s="20"/>
      <c r="G94" s="1446"/>
      <c r="H94" s="1447"/>
      <c r="I94" s="1448"/>
    </row>
    <row r="95" spans="1:9" x14ac:dyDescent="0.2">
      <c r="A95" s="9"/>
      <c r="B95" s="8"/>
      <c r="C95" s="9"/>
      <c r="D95" s="10"/>
      <c r="E95" s="8"/>
      <c r="F95" s="20"/>
      <c r="G95" s="1991" t="s">
        <v>335</v>
      </c>
      <c r="H95" s="1991"/>
      <c r="I95" s="1992"/>
    </row>
    <row r="96" spans="1:9" x14ac:dyDescent="0.2">
      <c r="A96" s="11"/>
      <c r="B96" s="13"/>
      <c r="C96" s="11"/>
      <c r="D96" s="12"/>
      <c r="E96" s="13"/>
      <c r="F96" s="22"/>
      <c r="G96" s="23"/>
      <c r="H96" s="23"/>
      <c r="I96" s="24"/>
    </row>
  </sheetData>
  <sheetProtection algorithmName="SHA-512" hashValue="Fqbt7t03CDikLd7h8E0yXZppDiXt6CMEMrn44PIXciDFtj4T35FmmnwhSp1FGYEwExJjlElRMo4Zxbbvrcgysw==" saltValue="8b2PQNdnBHfGQsTC46FfRg==" spinCount="100000" sheet="1" objects="1" scenarios="1" selectLockedCells="1" selectUnlockedCells="1"/>
  <mergeCells count="54">
    <mergeCell ref="A5:I5"/>
    <mergeCell ref="A7:I7"/>
    <mergeCell ref="A8:B8"/>
    <mergeCell ref="C8:E8"/>
    <mergeCell ref="F8:I8"/>
    <mergeCell ref="A1:D1"/>
    <mergeCell ref="E1:G1"/>
    <mergeCell ref="H1:I4"/>
    <mergeCell ref="A2:D2"/>
    <mergeCell ref="F2:G2"/>
    <mergeCell ref="B3:G3"/>
    <mergeCell ref="A4:G4"/>
    <mergeCell ref="H12:H13"/>
    <mergeCell ref="I12:I13"/>
    <mergeCell ref="F14:G15"/>
    <mergeCell ref="H14:H15"/>
    <mergeCell ref="I14:I15"/>
    <mergeCell ref="A10:B23"/>
    <mergeCell ref="C10:E23"/>
    <mergeCell ref="F10:H11"/>
    <mergeCell ref="A50:B64"/>
    <mergeCell ref="A25:B29"/>
    <mergeCell ref="C25:E29"/>
    <mergeCell ref="G26:I27"/>
    <mergeCell ref="G29:I32"/>
    <mergeCell ref="C30:E33"/>
    <mergeCell ref="C60:E64"/>
    <mergeCell ref="C50:E57"/>
    <mergeCell ref="H16:H17"/>
    <mergeCell ref="A24:I24"/>
    <mergeCell ref="G57:I58"/>
    <mergeCell ref="I16:I17"/>
    <mergeCell ref="F12:G13"/>
    <mergeCell ref="G95:I95"/>
    <mergeCell ref="A43:B47"/>
    <mergeCell ref="C43:E49"/>
    <mergeCell ref="G47:I49"/>
    <mergeCell ref="A88:B92"/>
    <mergeCell ref="C88:E92"/>
    <mergeCell ref="G90:I91"/>
    <mergeCell ref="C65:E69"/>
    <mergeCell ref="G65:I66"/>
    <mergeCell ref="C70:E71"/>
    <mergeCell ref="G73:I73"/>
    <mergeCell ref="A76:B87"/>
    <mergeCell ref="C76:E83"/>
    <mergeCell ref="F76:I77"/>
    <mergeCell ref="H82:I83"/>
    <mergeCell ref="F63:I64"/>
    <mergeCell ref="G93:I94"/>
    <mergeCell ref="C34:E38"/>
    <mergeCell ref="C39:E41"/>
    <mergeCell ref="A65:B75"/>
    <mergeCell ref="A34:B42"/>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695325</xdr:colOff>
                    <xdr:row>25</xdr:row>
                    <xdr:rowOff>19050</xdr:rowOff>
                  </from>
                  <to>
                    <xdr:col>5</xdr:col>
                    <xdr:colOff>923925</xdr:colOff>
                    <xdr:row>25</xdr:row>
                    <xdr:rowOff>180975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419100</xdr:colOff>
                    <xdr:row>64</xdr:row>
                    <xdr:rowOff>0</xdr:rowOff>
                  </from>
                  <to>
                    <xdr:col>5</xdr:col>
                    <xdr:colOff>609600</xdr:colOff>
                    <xdr:row>65</xdr:row>
                    <xdr:rowOff>19050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390525</xdr:colOff>
                    <xdr:row>70</xdr:row>
                    <xdr:rowOff>161925</xdr:rowOff>
                  </from>
                  <to>
                    <xdr:col>5</xdr:col>
                    <xdr:colOff>590550</xdr:colOff>
                    <xdr:row>72</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390525</xdr:colOff>
                    <xdr:row>69</xdr:row>
                    <xdr:rowOff>152400</xdr:rowOff>
                  </from>
                  <to>
                    <xdr:col>5</xdr:col>
                    <xdr:colOff>590550</xdr:colOff>
                    <xdr:row>70</xdr:row>
                    <xdr:rowOff>114300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5</xdr:col>
                    <xdr:colOff>390525</xdr:colOff>
                    <xdr:row>77</xdr:row>
                    <xdr:rowOff>0</xdr:rowOff>
                  </from>
                  <to>
                    <xdr:col>5</xdr:col>
                    <xdr:colOff>590550</xdr:colOff>
                    <xdr:row>78</xdr:row>
                    <xdr:rowOff>28575</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5</xdr:col>
                    <xdr:colOff>390525</xdr:colOff>
                    <xdr:row>78</xdr:row>
                    <xdr:rowOff>0</xdr:rowOff>
                  </from>
                  <to>
                    <xdr:col>5</xdr:col>
                    <xdr:colOff>590550</xdr:colOff>
                    <xdr:row>79</xdr:row>
                    <xdr:rowOff>28575</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5</xdr:col>
                    <xdr:colOff>390525</xdr:colOff>
                    <xdr:row>79</xdr:row>
                    <xdr:rowOff>0</xdr:rowOff>
                  </from>
                  <to>
                    <xdr:col>5</xdr:col>
                    <xdr:colOff>590550</xdr:colOff>
                    <xdr:row>80</xdr:row>
                    <xdr:rowOff>28575</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5</xdr:col>
                    <xdr:colOff>390525</xdr:colOff>
                    <xdr:row>80</xdr:row>
                    <xdr:rowOff>0</xdr:rowOff>
                  </from>
                  <to>
                    <xdr:col>5</xdr:col>
                    <xdr:colOff>590550</xdr:colOff>
                    <xdr:row>81</xdr:row>
                    <xdr:rowOff>28575</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5</xdr:col>
                    <xdr:colOff>390525</xdr:colOff>
                    <xdr:row>81</xdr:row>
                    <xdr:rowOff>0</xdr:rowOff>
                  </from>
                  <to>
                    <xdr:col>5</xdr:col>
                    <xdr:colOff>590550</xdr:colOff>
                    <xdr:row>82</xdr:row>
                    <xdr:rowOff>28575</xdr:rowOff>
                  </to>
                </anchor>
              </controlPr>
            </control>
          </mc:Choice>
        </mc:AlternateContent>
        <mc:AlternateContent xmlns:mc="http://schemas.openxmlformats.org/markup-compatibility/2006">
          <mc:Choice Requires="x14">
            <control shapeId="10255" r:id="rId13" name="Check Box 15">
              <controlPr defaultSize="0" autoFill="0" autoLine="0" autoPict="0">
                <anchor moveWithCells="1">
                  <from>
                    <xdr:col>5</xdr:col>
                    <xdr:colOff>752475</xdr:colOff>
                    <xdr:row>51</xdr:row>
                    <xdr:rowOff>9525</xdr:rowOff>
                  </from>
                  <to>
                    <xdr:col>5</xdr:col>
                    <xdr:colOff>952500</xdr:colOff>
                    <xdr:row>52</xdr:row>
                    <xdr:rowOff>19050</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5</xdr:col>
                    <xdr:colOff>752475</xdr:colOff>
                    <xdr:row>55</xdr:row>
                    <xdr:rowOff>9525</xdr:rowOff>
                  </from>
                  <to>
                    <xdr:col>5</xdr:col>
                    <xdr:colOff>952500</xdr:colOff>
                    <xdr:row>56</xdr:row>
                    <xdr:rowOff>28575</xdr:rowOff>
                  </to>
                </anchor>
              </controlPr>
            </control>
          </mc:Choice>
        </mc:AlternateContent>
        <mc:AlternateContent xmlns:mc="http://schemas.openxmlformats.org/markup-compatibility/2006">
          <mc:Choice Requires="x14">
            <control shapeId="10257" r:id="rId15" name="Check Box 17">
              <controlPr defaultSize="0" autoFill="0" autoLine="0" autoPict="0">
                <anchor moveWithCells="1">
                  <from>
                    <xdr:col>5</xdr:col>
                    <xdr:colOff>752475</xdr:colOff>
                    <xdr:row>56</xdr:row>
                    <xdr:rowOff>9525</xdr:rowOff>
                  </from>
                  <to>
                    <xdr:col>5</xdr:col>
                    <xdr:colOff>952500</xdr:colOff>
                    <xdr:row>57</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5</xdr:col>
                    <xdr:colOff>390525</xdr:colOff>
                    <xdr:row>47</xdr:row>
                    <xdr:rowOff>0</xdr:rowOff>
                  </from>
                  <to>
                    <xdr:col>5</xdr:col>
                    <xdr:colOff>590550</xdr:colOff>
                    <xdr:row>48</xdr:row>
                    <xdr:rowOff>28575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390525</xdr:colOff>
                    <xdr:row>89</xdr:row>
                    <xdr:rowOff>0</xdr:rowOff>
                  </from>
                  <to>
                    <xdr:col>5</xdr:col>
                    <xdr:colOff>590550</xdr:colOff>
                    <xdr:row>90</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92"/>
  <sheetViews>
    <sheetView view="pageLayout" zoomScale="130" zoomScaleNormal="100" zoomScalePageLayoutView="130" workbookViewId="0">
      <selection activeCell="A3" sqref="A3"/>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705</v>
      </c>
      <c r="B5" s="1747"/>
      <c r="C5" s="1747"/>
      <c r="D5" s="1747"/>
      <c r="E5" s="1747"/>
      <c r="F5" s="1747"/>
      <c r="G5" s="1747"/>
      <c r="H5" s="1747"/>
      <c r="I5" s="1748"/>
    </row>
    <row r="6" spans="1:9" ht="18" customHeight="1" x14ac:dyDescent="0.2">
      <c r="A6" s="1493" t="s">
        <v>3</v>
      </c>
      <c r="B6" s="1494"/>
      <c r="C6" s="1494"/>
      <c r="D6" s="1494"/>
      <c r="E6" s="1494"/>
      <c r="F6" s="1494"/>
      <c r="G6" s="1494"/>
      <c r="H6" s="1494"/>
      <c r="I6" s="1495"/>
    </row>
    <row r="7" spans="1:9" ht="18" customHeight="1" x14ac:dyDescent="0.2">
      <c r="A7" s="1379" t="s">
        <v>4</v>
      </c>
      <c r="B7" s="1380"/>
      <c r="C7" s="1379" t="s">
        <v>5</v>
      </c>
      <c r="D7" s="1381"/>
      <c r="E7" s="1380"/>
      <c r="F7" s="1505" t="s">
        <v>6</v>
      </c>
      <c r="G7" s="1506"/>
      <c r="H7" s="1506"/>
      <c r="I7" s="1507"/>
    </row>
    <row r="8" spans="1:9" ht="18" customHeight="1" x14ac:dyDescent="0.2">
      <c r="A8" s="2067" t="s">
        <v>7</v>
      </c>
      <c r="B8" s="2068"/>
      <c r="C8" s="2068"/>
      <c r="D8" s="2068"/>
      <c r="E8" s="2068"/>
      <c r="F8" s="2068"/>
      <c r="G8" s="2068"/>
      <c r="H8" s="2068"/>
      <c r="I8" s="2069"/>
    </row>
    <row r="9" spans="1:9" s="3" customFormat="1" ht="19.149999999999999" hidden="1" customHeight="1" x14ac:dyDescent="0.2">
      <c r="A9" s="4"/>
      <c r="B9" s="5"/>
      <c r="C9" s="6"/>
      <c r="D9" s="7"/>
      <c r="E9" s="5"/>
      <c r="F9" s="17"/>
      <c r="G9" s="18"/>
      <c r="H9" s="18"/>
      <c r="I9" s="18"/>
    </row>
    <row r="10" spans="1:9" ht="12.95" customHeight="1" x14ac:dyDescent="0.2">
      <c r="A10" s="1358" t="s">
        <v>886</v>
      </c>
      <c r="B10" s="1357"/>
      <c r="C10" s="1358" t="s">
        <v>977</v>
      </c>
      <c r="D10" s="1361"/>
      <c r="E10" s="1357"/>
      <c r="F10" s="1510" t="s">
        <v>8</v>
      </c>
      <c r="G10" s="1511"/>
      <c r="H10" s="1511"/>
      <c r="I10" s="21"/>
    </row>
    <row r="11" spans="1:9" ht="14.25" customHeight="1" x14ac:dyDescent="0.2">
      <c r="A11" s="1356"/>
      <c r="B11" s="1357"/>
      <c r="C11" s="1356"/>
      <c r="D11" s="1361"/>
      <c r="E11" s="1357"/>
      <c r="F11" s="1510"/>
      <c r="G11" s="1511"/>
      <c r="H11" s="1511"/>
      <c r="I11" s="21"/>
    </row>
    <row r="12" spans="1:9" ht="12.95" customHeight="1" x14ac:dyDescent="0.2">
      <c r="A12" s="1356"/>
      <c r="B12" s="1357"/>
      <c r="C12" s="1356"/>
      <c r="D12" s="1361"/>
      <c r="E12" s="1357"/>
      <c r="F12" s="1382" t="s">
        <v>9</v>
      </c>
      <c r="G12" s="1383"/>
      <c r="H12" s="1384"/>
      <c r="I12" s="1383" t="s">
        <v>12</v>
      </c>
    </row>
    <row r="13" spans="1:9" ht="12.95" customHeight="1" x14ac:dyDescent="0.2">
      <c r="A13" s="1356"/>
      <c r="B13" s="1357"/>
      <c r="C13" s="1356"/>
      <c r="D13" s="1361"/>
      <c r="E13" s="1357"/>
      <c r="F13" s="1382"/>
      <c r="G13" s="1383"/>
      <c r="H13" s="1385"/>
      <c r="I13" s="1383"/>
    </row>
    <row r="14" spans="1:9" ht="12.95" customHeight="1" x14ac:dyDescent="0.2">
      <c r="A14" s="1356"/>
      <c r="B14" s="1357"/>
      <c r="C14" s="1356"/>
      <c r="D14" s="1361"/>
      <c r="E14" s="1357"/>
      <c r="F14" s="1382" t="s">
        <v>10</v>
      </c>
      <c r="G14" s="1383"/>
      <c r="H14" s="1384"/>
      <c r="I14" s="1383" t="s">
        <v>12</v>
      </c>
    </row>
    <row r="15" spans="1:9" ht="12.95" customHeight="1" x14ac:dyDescent="0.2">
      <c r="A15" s="1356"/>
      <c r="B15" s="1357"/>
      <c r="C15" s="1356"/>
      <c r="D15" s="1361"/>
      <c r="E15" s="1357"/>
      <c r="F15" s="1382"/>
      <c r="G15" s="1383"/>
      <c r="H15" s="1385"/>
      <c r="I15" s="1383"/>
    </row>
    <row r="16" spans="1:9" ht="12.95" customHeight="1" x14ac:dyDescent="0.2">
      <c r="A16" s="1356"/>
      <c r="B16" s="1357"/>
      <c r="C16" s="1356"/>
      <c r="D16" s="1361"/>
      <c r="E16" s="1357"/>
      <c r="F16" s="45" t="s">
        <v>11</v>
      </c>
      <c r="G16" s="15"/>
      <c r="H16" s="1484" t="e">
        <f>H14*100/H12</f>
        <v>#DIV/0!</v>
      </c>
      <c r="I16" s="1383" t="s">
        <v>13</v>
      </c>
    </row>
    <row r="17" spans="1:9" ht="12.95" customHeight="1" x14ac:dyDescent="0.2">
      <c r="A17" s="1356"/>
      <c r="B17" s="1357"/>
      <c r="C17" s="1356"/>
      <c r="D17" s="1361"/>
      <c r="E17" s="1357"/>
      <c r="F17" s="45"/>
      <c r="G17" s="15"/>
      <c r="H17" s="1484"/>
      <c r="I17" s="1383"/>
    </row>
    <row r="18" spans="1:9" ht="12.95" customHeight="1" x14ac:dyDescent="0.2">
      <c r="A18" s="1356"/>
      <c r="B18" s="1357"/>
      <c r="C18" s="1356"/>
      <c r="D18" s="1361"/>
      <c r="E18" s="1357"/>
      <c r="F18" s="20"/>
      <c r="G18" s="21"/>
      <c r="H18" s="21"/>
      <c r="I18" s="21"/>
    </row>
    <row r="19" spans="1:9" ht="12.95" customHeight="1" x14ac:dyDescent="0.2">
      <c r="A19" s="1356"/>
      <c r="B19" s="1357"/>
      <c r="C19" s="1356"/>
      <c r="D19" s="1361"/>
      <c r="E19" s="1357"/>
      <c r="F19" s="20"/>
      <c r="G19" s="21"/>
      <c r="H19" s="21"/>
      <c r="I19" s="21"/>
    </row>
    <row r="20" spans="1:9" ht="12.95" hidden="1" customHeight="1" x14ac:dyDescent="0.2">
      <c r="A20" s="1356"/>
      <c r="B20" s="1357"/>
      <c r="C20" s="1356"/>
      <c r="D20" s="1361"/>
      <c r="E20" s="1357"/>
      <c r="F20" s="20"/>
      <c r="G20" s="21"/>
      <c r="H20" s="21"/>
      <c r="I20" s="21"/>
    </row>
    <row r="21" spans="1:9" ht="12.95" hidden="1" customHeight="1" x14ac:dyDescent="0.2">
      <c r="A21" s="1356"/>
      <c r="B21" s="1357"/>
      <c r="C21" s="1356"/>
      <c r="D21" s="1361"/>
      <c r="E21" s="1357"/>
      <c r="F21" s="20"/>
      <c r="G21" s="21"/>
      <c r="H21" s="21"/>
      <c r="I21" s="21"/>
    </row>
    <row r="22" spans="1:9" ht="12.95" hidden="1" customHeight="1" x14ac:dyDescent="0.2">
      <c r="A22" s="1356"/>
      <c r="B22" s="1357"/>
      <c r="C22" s="1356"/>
      <c r="D22" s="1361"/>
      <c r="E22" s="1357"/>
      <c r="F22" s="20"/>
      <c r="G22" s="21"/>
      <c r="H22" s="21"/>
      <c r="I22" s="21"/>
    </row>
    <row r="23" spans="1:9" ht="22.7" hidden="1" customHeight="1" x14ac:dyDescent="0.2">
      <c r="A23" s="1359"/>
      <c r="B23" s="1360"/>
      <c r="C23" s="1359"/>
      <c r="D23" s="1369"/>
      <c r="E23" s="1360"/>
      <c r="F23" s="22"/>
      <c r="G23" s="23"/>
      <c r="H23" s="23"/>
      <c r="I23" s="23"/>
    </row>
    <row r="24" spans="1:9" ht="13.7" customHeight="1" x14ac:dyDescent="0.2">
      <c r="A24" s="1644" t="s">
        <v>823</v>
      </c>
      <c r="B24" s="1645"/>
      <c r="C24" s="1645"/>
      <c r="D24" s="1645"/>
      <c r="E24" s="1645"/>
      <c r="F24" s="1645"/>
      <c r="G24" s="1645"/>
      <c r="H24" s="1645"/>
      <c r="I24" s="1646"/>
    </row>
    <row r="25" spans="1:9" s="1240" customFormat="1" ht="30.6" customHeight="1" x14ac:dyDescent="0.2">
      <c r="A25" s="2070" t="s">
        <v>912</v>
      </c>
      <c r="B25" s="2070"/>
      <c r="C25" s="2070"/>
      <c r="D25" s="2070"/>
      <c r="E25" s="2070"/>
      <c r="F25" s="2070"/>
      <c r="G25" s="2070"/>
      <c r="H25" s="2070"/>
      <c r="I25" s="2071"/>
    </row>
    <row r="26" spans="1:9" s="358" customFormat="1" x14ac:dyDescent="0.2">
      <c r="A26" s="1777" t="s">
        <v>975</v>
      </c>
      <c r="B26" s="1779"/>
      <c r="C26" s="1946" t="s">
        <v>598</v>
      </c>
      <c r="D26" s="1946"/>
      <c r="E26" s="1946"/>
      <c r="F26" s="890"/>
      <c r="G26" s="891"/>
      <c r="H26" s="892"/>
      <c r="I26" s="893"/>
    </row>
    <row r="27" spans="1:9" s="358" customFormat="1" x14ac:dyDescent="0.2">
      <c r="A27" s="1356"/>
      <c r="B27" s="1357"/>
      <c r="C27" s="1409"/>
      <c r="D27" s="1409"/>
      <c r="E27" s="1409"/>
      <c r="F27" s="894"/>
      <c r="G27" s="874" t="s">
        <v>608</v>
      </c>
      <c r="H27" s="632"/>
      <c r="I27" s="633"/>
    </row>
    <row r="28" spans="1:9" s="358" customFormat="1" ht="12.95" hidden="1" customHeight="1" x14ac:dyDescent="0.2">
      <c r="A28" s="1356"/>
      <c r="B28" s="1357"/>
      <c r="C28" s="92"/>
      <c r="D28" s="92"/>
      <c r="E28" s="92"/>
      <c r="F28" s="630"/>
      <c r="G28" s="634"/>
      <c r="H28" s="632"/>
      <c r="I28" s="633"/>
    </row>
    <row r="29" spans="1:9" s="358" customFormat="1" ht="13.7" customHeight="1" x14ac:dyDescent="0.2">
      <c r="A29" s="1356"/>
      <c r="B29" s="1357"/>
      <c r="C29" s="576" t="s">
        <v>599</v>
      </c>
      <c r="D29" s="92"/>
      <c r="E29" s="92"/>
      <c r="F29" s="630"/>
      <c r="G29" s="2061" t="s">
        <v>609</v>
      </c>
      <c r="H29" s="2061"/>
      <c r="I29" s="2062"/>
    </row>
    <row r="30" spans="1:9" s="358" customFormat="1" hidden="1" x14ac:dyDescent="0.2">
      <c r="A30" s="1356"/>
      <c r="B30" s="1357"/>
      <c r="C30" s="92"/>
      <c r="D30" s="92"/>
      <c r="E30" s="92"/>
      <c r="F30" s="355"/>
      <c r="G30" s="38"/>
      <c r="H30" s="636"/>
      <c r="I30" s="895"/>
    </row>
    <row r="31" spans="1:9" s="358" customFormat="1" ht="23.85" customHeight="1" x14ac:dyDescent="0.2">
      <c r="A31" s="1356"/>
      <c r="B31" s="1357"/>
      <c r="C31" s="2065" t="s">
        <v>600</v>
      </c>
      <c r="D31" s="2065"/>
      <c r="E31" s="2065"/>
      <c r="F31" s="2076"/>
      <c r="G31" s="2061"/>
      <c r="H31" s="2061"/>
      <c r="I31" s="895"/>
    </row>
    <row r="32" spans="1:9" s="358" customFormat="1" ht="13.7" customHeight="1" x14ac:dyDescent="0.2">
      <c r="A32" s="1356"/>
      <c r="B32" s="1357"/>
      <c r="C32" s="2075" t="s">
        <v>601</v>
      </c>
      <c r="D32" s="2075"/>
      <c r="E32" s="2075"/>
      <c r="F32" s="2072"/>
      <c r="G32" s="2073"/>
      <c r="H32" s="2073"/>
      <c r="I32" s="2074"/>
    </row>
    <row r="33" spans="1:9" s="358" customFormat="1" ht="15.6" customHeight="1" x14ac:dyDescent="0.2">
      <c r="A33" s="1356"/>
      <c r="B33" s="1357"/>
      <c r="C33" s="2075"/>
      <c r="D33" s="2075"/>
      <c r="E33" s="2075"/>
      <c r="F33" s="2072"/>
      <c r="G33" s="2073"/>
      <c r="H33" s="2073"/>
      <c r="I33" s="2074"/>
    </row>
    <row r="34" spans="1:9" s="358" customFormat="1" x14ac:dyDescent="0.2">
      <c r="A34" s="1356"/>
      <c r="B34" s="1357"/>
      <c r="C34" s="2075"/>
      <c r="D34" s="2075"/>
      <c r="E34" s="2075"/>
      <c r="F34" s="2072"/>
      <c r="G34" s="2073"/>
      <c r="H34" s="2073"/>
      <c r="I34" s="2074"/>
    </row>
    <row r="35" spans="1:9" s="358" customFormat="1" ht="13.7" customHeight="1" x14ac:dyDescent="0.2">
      <c r="A35" s="1356"/>
      <c r="B35" s="1357"/>
      <c r="C35" s="2065" t="s">
        <v>605</v>
      </c>
      <c r="D35" s="2065"/>
      <c r="E35" s="2065"/>
      <c r="F35" s="301"/>
      <c r="G35" s="16"/>
      <c r="H35" s="16"/>
      <c r="I35" s="411"/>
    </row>
    <row r="36" spans="1:9" s="358" customFormat="1" x14ac:dyDescent="0.2">
      <c r="A36" s="1356"/>
      <c r="B36" s="1357"/>
      <c r="C36" s="2065"/>
      <c r="D36" s="2065"/>
      <c r="E36" s="2065"/>
      <c r="F36" s="570"/>
      <c r="G36" s="2060"/>
      <c r="H36" s="2060"/>
      <c r="I36" s="1884"/>
    </row>
    <row r="37" spans="1:9" s="358" customFormat="1" x14ac:dyDescent="0.2">
      <c r="A37" s="870"/>
      <c r="B37" s="871"/>
      <c r="C37" s="2065"/>
      <c r="D37" s="2065"/>
      <c r="E37" s="2065"/>
      <c r="F37" s="570"/>
      <c r="G37" s="2060"/>
      <c r="H37" s="2060"/>
      <c r="I37" s="1884"/>
    </row>
    <row r="38" spans="1:9" s="278" customFormat="1" ht="13.7" customHeight="1" x14ac:dyDescent="0.2">
      <c r="A38" s="90"/>
      <c r="B38" s="64"/>
      <c r="C38" s="2065" t="s">
        <v>602</v>
      </c>
      <c r="D38" s="2065"/>
      <c r="E38" s="2065"/>
      <c r="F38" s="722"/>
      <c r="G38" s="874"/>
      <c r="H38" s="723"/>
      <c r="I38" s="724"/>
    </row>
    <row r="39" spans="1:9" s="278" customFormat="1" x14ac:dyDescent="0.2">
      <c r="A39" s="90"/>
      <c r="B39" s="64"/>
      <c r="C39" s="2066" t="s">
        <v>603</v>
      </c>
      <c r="D39" s="2066"/>
      <c r="E39" s="2066"/>
      <c r="F39" s="722"/>
      <c r="G39" s="859"/>
      <c r="H39" s="723"/>
      <c r="I39" s="724"/>
    </row>
    <row r="40" spans="1:9" s="278" customFormat="1" x14ac:dyDescent="0.2">
      <c r="A40" s="90"/>
      <c r="B40" s="64"/>
      <c r="C40" s="2065" t="s">
        <v>604</v>
      </c>
      <c r="D40" s="2065"/>
      <c r="E40" s="2065"/>
      <c r="F40" s="722"/>
      <c r="G40" s="2061"/>
      <c r="H40" s="2061"/>
      <c r="I40" s="2062"/>
    </row>
    <row r="41" spans="1:9" s="278" customFormat="1" ht="10.15" customHeight="1" x14ac:dyDescent="0.2">
      <c r="A41" s="90"/>
      <c r="B41" s="64"/>
      <c r="C41" s="2065"/>
      <c r="D41" s="2065"/>
      <c r="E41" s="2065"/>
      <c r="F41" s="872"/>
      <c r="G41" s="723"/>
      <c r="H41" s="723"/>
      <c r="I41" s="724"/>
    </row>
    <row r="42" spans="1:9" s="278" customFormat="1" ht="10.15" customHeight="1" x14ac:dyDescent="0.2">
      <c r="A42" s="518"/>
      <c r="B42" s="519"/>
      <c r="C42" s="2059"/>
      <c r="D42" s="2059"/>
      <c r="E42" s="2059"/>
      <c r="F42" s="2063"/>
      <c r="G42" s="2064"/>
      <c r="H42" s="2064"/>
      <c r="I42" s="525"/>
    </row>
    <row r="43" spans="1:9" s="686" customFormat="1" ht="15.6" customHeight="1" x14ac:dyDescent="0.2">
      <c r="A43" s="1354" t="s">
        <v>617</v>
      </c>
      <c r="B43" s="1355"/>
      <c r="C43" s="672"/>
      <c r="D43" s="684"/>
      <c r="E43" s="684"/>
      <c r="F43" s="2028" t="s">
        <v>519</v>
      </c>
      <c r="G43" s="2029"/>
      <c r="H43" s="685" t="s">
        <v>618</v>
      </c>
      <c r="I43" s="685" t="s">
        <v>619</v>
      </c>
    </row>
    <row r="44" spans="1:9" s="686" customFormat="1" ht="12.95" customHeight="1" x14ac:dyDescent="0.2">
      <c r="A44" s="1356"/>
      <c r="B44" s="1357"/>
      <c r="C44" s="674"/>
      <c r="D44" s="675"/>
      <c r="E44" s="675"/>
      <c r="F44" s="2011" t="s">
        <v>593</v>
      </c>
      <c r="G44" s="2012"/>
      <c r="H44" s="687"/>
      <c r="I44" s="687"/>
    </row>
    <row r="45" spans="1:9" s="686" customFormat="1" ht="12.95" customHeight="1" x14ac:dyDescent="0.2">
      <c r="A45" s="1356"/>
      <c r="B45" s="1357"/>
      <c r="C45" s="674"/>
      <c r="D45" s="675"/>
      <c r="E45" s="675"/>
      <c r="F45" s="2007" t="s">
        <v>607</v>
      </c>
      <c r="G45" s="2008"/>
      <c r="H45" s="688"/>
      <c r="I45" s="688"/>
    </row>
    <row r="46" spans="1:9" s="686" customFormat="1" ht="12.95" customHeight="1" x14ac:dyDescent="0.2">
      <c r="A46" s="1356"/>
      <c r="B46" s="1357"/>
      <c r="C46" s="674"/>
      <c r="D46" s="675"/>
      <c r="E46" s="675"/>
      <c r="F46" s="2009" t="s">
        <v>595</v>
      </c>
      <c r="G46" s="2010"/>
      <c r="H46" s="685">
        <v>35</v>
      </c>
      <c r="I46" s="685">
        <v>40</v>
      </c>
    </row>
    <row r="47" spans="1:9" ht="13.7" customHeight="1" x14ac:dyDescent="0.2">
      <c r="A47" s="1356"/>
      <c r="B47" s="1357"/>
      <c r="C47" s="90"/>
      <c r="D47" s="63"/>
      <c r="E47" s="63"/>
      <c r="F47" s="2032" t="s">
        <v>596</v>
      </c>
      <c r="G47" s="2033"/>
      <c r="H47" s="558">
        <f>ROUNDUP(H44*H45/H46,0)</f>
        <v>0</v>
      </c>
      <c r="I47" s="558">
        <f>ROUNDUP(I44*I45/I46,0)</f>
        <v>0</v>
      </c>
    </row>
    <row r="48" spans="1:9" ht="12.95" customHeight="1" x14ac:dyDescent="0.2">
      <c r="A48" s="1356"/>
      <c r="B48" s="1357"/>
      <c r="C48" s="90"/>
      <c r="D48" s="63"/>
      <c r="E48" s="63"/>
      <c r="F48" s="579"/>
      <c r="G48" s="580" t="s">
        <v>606</v>
      </c>
      <c r="H48" s="2034">
        <f>H47+I47</f>
        <v>0</v>
      </c>
      <c r="I48" s="2035"/>
    </row>
    <row r="49" spans="1:9" s="278" customFormat="1" ht="12.95" customHeight="1" x14ac:dyDescent="0.2">
      <c r="A49" s="1356"/>
      <c r="B49" s="1357"/>
      <c r="C49" s="90"/>
      <c r="D49" s="63"/>
      <c r="E49" s="63"/>
      <c r="F49" s="2036" t="s">
        <v>597</v>
      </c>
      <c r="G49" s="2037"/>
      <c r="H49" s="2030"/>
      <c r="I49" s="2031"/>
    </row>
    <row r="50" spans="1:9" ht="12.95" hidden="1" customHeight="1" x14ac:dyDescent="0.2">
      <c r="A50" s="9"/>
      <c r="B50" s="8"/>
      <c r="C50" s="9"/>
      <c r="D50" s="10"/>
      <c r="E50" s="10"/>
      <c r="F50" s="2038"/>
      <c r="G50" s="2039"/>
      <c r="H50" s="2040"/>
      <c r="I50" s="2041"/>
    </row>
    <row r="51" spans="1:9" ht="12.95" hidden="1" customHeight="1" x14ac:dyDescent="0.2">
      <c r="A51" s="11"/>
      <c r="B51" s="13"/>
      <c r="C51" s="11"/>
      <c r="D51" s="12"/>
      <c r="E51" s="12"/>
      <c r="F51" s="2036"/>
      <c r="G51" s="2042"/>
      <c r="H51" s="2045"/>
      <c r="I51" s="2046"/>
    </row>
    <row r="52" spans="1:9" s="575" customFormat="1" ht="11.25" x14ac:dyDescent="0.2">
      <c r="A52" s="1741" t="s">
        <v>610</v>
      </c>
      <c r="B52" s="1742"/>
      <c r="C52" s="2013" t="s">
        <v>612</v>
      </c>
      <c r="D52" s="2014"/>
      <c r="E52" s="2015"/>
      <c r="F52" s="592"/>
      <c r="G52" s="593"/>
      <c r="H52" s="593"/>
      <c r="I52" s="594"/>
    </row>
    <row r="53" spans="1:9" s="575" customFormat="1" ht="11.25" x14ac:dyDescent="0.2">
      <c r="A53" s="1743"/>
      <c r="B53" s="1744"/>
      <c r="C53" s="1374"/>
      <c r="D53" s="2016"/>
      <c r="E53" s="1373"/>
      <c r="F53" s="595"/>
      <c r="G53" s="1390" t="s">
        <v>614</v>
      </c>
      <c r="H53" s="1390"/>
      <c r="I53" s="1391"/>
    </row>
    <row r="54" spans="1:9" s="575" customFormat="1" ht="17.850000000000001" customHeight="1" x14ac:dyDescent="0.2">
      <c r="A54" s="1743"/>
      <c r="B54" s="1744"/>
      <c r="C54" s="1374"/>
      <c r="D54" s="2016"/>
      <c r="E54" s="1373"/>
      <c r="F54" s="595"/>
      <c r="G54" s="1390"/>
      <c r="H54" s="1390"/>
      <c r="I54" s="1391"/>
    </row>
    <row r="55" spans="1:9" s="575" customFormat="1" ht="12.2" hidden="1" customHeight="1" x14ac:dyDescent="0.2">
      <c r="A55" s="1743"/>
      <c r="B55" s="1744"/>
      <c r="C55" s="586"/>
      <c r="D55" s="587"/>
      <c r="E55" s="588"/>
      <c r="F55" s="595"/>
      <c r="G55" s="596"/>
      <c r="H55" s="596"/>
      <c r="I55" s="597"/>
    </row>
    <row r="56" spans="1:9" s="575" customFormat="1" ht="12.2" customHeight="1" x14ac:dyDescent="0.2">
      <c r="A56" s="1743"/>
      <c r="B56" s="1744"/>
      <c r="C56" s="586"/>
      <c r="D56" s="587"/>
      <c r="E56" s="588"/>
      <c r="F56" s="595"/>
      <c r="G56" s="2017" t="s">
        <v>615</v>
      </c>
      <c r="H56" s="2017"/>
      <c r="I56" s="2018"/>
    </row>
    <row r="57" spans="1:9" s="575" customFormat="1" ht="18.399999999999999" customHeight="1" x14ac:dyDescent="0.2">
      <c r="A57" s="1743"/>
      <c r="B57" s="1744"/>
      <c r="C57" s="586"/>
      <c r="D57" s="587"/>
      <c r="E57" s="588"/>
      <c r="F57" s="595"/>
      <c r="G57" s="2017"/>
      <c r="H57" s="2017"/>
      <c r="I57" s="2018"/>
    </row>
    <row r="58" spans="1:9" s="575" customFormat="1" ht="12.2" hidden="1" customHeight="1" x14ac:dyDescent="0.2">
      <c r="A58" s="1743"/>
      <c r="B58" s="1744"/>
      <c r="C58" s="586"/>
      <c r="D58" s="587"/>
      <c r="E58" s="588"/>
      <c r="F58" s="595"/>
      <c r="G58" s="596"/>
      <c r="H58" s="596"/>
      <c r="I58" s="597"/>
    </row>
    <row r="59" spans="1:9" s="575" customFormat="1" ht="14.25" customHeight="1" x14ac:dyDescent="0.2">
      <c r="A59" s="1743"/>
      <c r="B59" s="1744"/>
      <c r="C59" s="586"/>
      <c r="D59" s="587"/>
      <c r="E59" s="588"/>
      <c r="F59" s="598" t="s">
        <v>616</v>
      </c>
      <c r="G59" s="596"/>
      <c r="H59" s="596"/>
      <c r="I59" s="597"/>
    </row>
    <row r="60" spans="1:9" s="575" customFormat="1" ht="12.2" customHeight="1" x14ac:dyDescent="0.2">
      <c r="A60" s="1743"/>
      <c r="B60" s="1744"/>
      <c r="C60" s="586"/>
      <c r="D60" s="587"/>
      <c r="E60" s="588"/>
      <c r="F60" s="2019"/>
      <c r="G60" s="2020"/>
      <c r="H60" s="2020"/>
      <c r="I60" s="2021"/>
    </row>
    <row r="61" spans="1:9" s="575" customFormat="1" ht="12.2" customHeight="1" x14ac:dyDescent="0.2">
      <c r="A61" s="1743"/>
      <c r="B61" s="1744"/>
      <c r="C61" s="586"/>
      <c r="D61" s="587"/>
      <c r="E61" s="588"/>
      <c r="F61" s="2022"/>
      <c r="G61" s="2023"/>
      <c r="H61" s="2023"/>
      <c r="I61" s="2024"/>
    </row>
    <row r="62" spans="1:9" s="575" customFormat="1" ht="26.45" customHeight="1" x14ac:dyDescent="0.2">
      <c r="A62" s="2043"/>
      <c r="B62" s="2044"/>
      <c r="C62" s="589"/>
      <c r="D62" s="590"/>
      <c r="E62" s="591"/>
      <c r="F62" s="2025"/>
      <c r="G62" s="2026"/>
      <c r="H62" s="2026"/>
      <c r="I62" s="2027"/>
    </row>
    <row r="63" spans="1:9" s="575" customFormat="1" ht="12.2" customHeight="1" x14ac:dyDescent="0.2">
      <c r="A63" s="439"/>
      <c r="B63" s="440"/>
      <c r="C63" s="586"/>
      <c r="D63" s="587"/>
      <c r="E63" s="588"/>
      <c r="F63" s="595"/>
      <c r="G63" s="596"/>
      <c r="H63" s="596"/>
      <c r="I63" s="597"/>
    </row>
    <row r="64" spans="1:9" s="575" customFormat="1" ht="12.2" customHeight="1" x14ac:dyDescent="0.2">
      <c r="A64" s="1743" t="s">
        <v>611</v>
      </c>
      <c r="B64" s="1744"/>
      <c r="C64" s="1374" t="s">
        <v>613</v>
      </c>
      <c r="D64" s="2016"/>
      <c r="E64" s="1373"/>
      <c r="F64" s="595"/>
      <c r="G64" s="1314" t="s">
        <v>391</v>
      </c>
      <c r="H64" s="599"/>
      <c r="I64" s="600"/>
    </row>
    <row r="65" spans="1:9" s="575" customFormat="1" ht="12.2" customHeight="1" x14ac:dyDescent="0.2">
      <c r="A65" s="1743"/>
      <c r="B65" s="1744"/>
      <c r="C65" s="1374"/>
      <c r="D65" s="2016"/>
      <c r="E65" s="1373"/>
      <c r="F65" s="595"/>
      <c r="G65" s="599"/>
      <c r="H65" s="599"/>
      <c r="I65" s="600"/>
    </row>
    <row r="66" spans="1:9" s="575" customFormat="1" ht="12.2" customHeight="1" x14ac:dyDescent="0.2">
      <c r="A66" s="1743"/>
      <c r="B66" s="1744"/>
      <c r="C66" s="1374"/>
      <c r="D66" s="2016"/>
      <c r="E66" s="1373"/>
      <c r="F66" s="595"/>
      <c r="G66" s="1312" t="s">
        <v>910</v>
      </c>
      <c r="H66" s="599"/>
      <c r="I66" s="600"/>
    </row>
    <row r="67" spans="1:9" s="575" customFormat="1" ht="12.2" customHeight="1" x14ac:dyDescent="0.2">
      <c r="A67" s="1743"/>
      <c r="B67" s="1744"/>
      <c r="C67" s="1374"/>
      <c r="D67" s="2016"/>
      <c r="E67" s="1373"/>
      <c r="F67" s="595"/>
      <c r="G67" s="599"/>
      <c r="H67" s="599"/>
      <c r="I67" s="600"/>
    </row>
    <row r="68" spans="1:9" s="575" customFormat="1" ht="12.2" customHeight="1" x14ac:dyDescent="0.2">
      <c r="A68" s="1743"/>
      <c r="B68" s="1744"/>
      <c r="C68" s="586"/>
      <c r="D68" s="587"/>
      <c r="E68" s="588"/>
      <c r="F68" s="595"/>
      <c r="G68" s="2047"/>
      <c r="H68" s="2047"/>
      <c r="I68" s="2048"/>
    </row>
    <row r="69" spans="1:9" s="575" customFormat="1" ht="20.45" customHeight="1" x14ac:dyDescent="0.2">
      <c r="A69" s="1743"/>
      <c r="B69" s="1744"/>
      <c r="C69" s="586"/>
      <c r="D69" s="587"/>
      <c r="E69" s="588"/>
      <c r="F69" s="595"/>
      <c r="G69" s="596"/>
      <c r="H69" s="596"/>
      <c r="I69" s="597"/>
    </row>
    <row r="70" spans="1:9" s="575" customFormat="1" ht="12.2" hidden="1" customHeight="1" x14ac:dyDescent="0.2">
      <c r="A70" s="1743"/>
      <c r="B70" s="1744"/>
      <c r="C70" s="586"/>
      <c r="D70" s="587"/>
      <c r="E70" s="588"/>
      <c r="F70" s="595"/>
      <c r="G70" s="596"/>
      <c r="H70" s="596"/>
      <c r="I70" s="597"/>
    </row>
    <row r="71" spans="1:9" s="575" customFormat="1" ht="12.2" hidden="1" customHeight="1" x14ac:dyDescent="0.2">
      <c r="A71" s="1743"/>
      <c r="B71" s="1744"/>
      <c r="C71" s="586"/>
      <c r="D71" s="587"/>
      <c r="E71" s="588"/>
      <c r="F71" s="595"/>
      <c r="G71" s="596"/>
      <c r="H71" s="596"/>
      <c r="I71" s="597"/>
    </row>
    <row r="72" spans="1:9" s="575" customFormat="1" ht="12.2" hidden="1" customHeight="1" x14ac:dyDescent="0.2">
      <c r="A72" s="584"/>
      <c r="B72" s="585"/>
      <c r="C72" s="589"/>
      <c r="D72" s="590"/>
      <c r="E72" s="591"/>
      <c r="F72" s="601"/>
      <c r="G72" s="602"/>
      <c r="H72" s="602"/>
      <c r="I72" s="603"/>
    </row>
    <row r="73" spans="1:9" ht="12.95" customHeight="1" x14ac:dyDescent="0.2">
      <c r="A73" s="1354" t="s">
        <v>620</v>
      </c>
      <c r="B73" s="1355"/>
      <c r="C73" s="616" t="s">
        <v>621</v>
      </c>
      <c r="D73" s="61"/>
      <c r="E73" s="62"/>
      <c r="F73" s="2028" t="s">
        <v>624</v>
      </c>
      <c r="G73" s="2029"/>
      <c r="H73" s="609" t="s">
        <v>618</v>
      </c>
      <c r="I73" s="610" t="s">
        <v>619</v>
      </c>
    </row>
    <row r="74" spans="1:9" ht="12.95" customHeight="1" x14ac:dyDescent="0.2">
      <c r="A74" s="1356"/>
      <c r="B74" s="1357"/>
      <c r="C74" s="1356" t="s">
        <v>622</v>
      </c>
      <c r="D74" s="1361"/>
      <c r="E74" s="1357"/>
      <c r="F74" s="2007" t="s">
        <v>147</v>
      </c>
      <c r="G74" s="2008"/>
      <c r="H74" s="617"/>
      <c r="I74" s="488"/>
    </row>
    <row r="75" spans="1:9" x14ac:dyDescent="0.2">
      <c r="A75" s="1356"/>
      <c r="B75" s="1357"/>
      <c r="C75" s="1356"/>
      <c r="D75" s="1361"/>
      <c r="E75" s="1357"/>
      <c r="F75" s="577" t="s">
        <v>626</v>
      </c>
      <c r="G75" s="606"/>
      <c r="H75" s="578"/>
      <c r="I75" s="611"/>
    </row>
    <row r="76" spans="1:9" x14ac:dyDescent="0.2">
      <c r="A76" s="1356"/>
      <c r="B76" s="1357"/>
      <c r="C76" s="1356" t="s">
        <v>623</v>
      </c>
      <c r="D76" s="1361"/>
      <c r="E76" s="1357"/>
      <c r="F76" s="604"/>
      <c r="G76" s="607" t="s">
        <v>523</v>
      </c>
      <c r="H76" s="612">
        <v>0.05</v>
      </c>
      <c r="I76" s="613">
        <v>0.08</v>
      </c>
    </row>
    <row r="77" spans="1:9" x14ac:dyDescent="0.2">
      <c r="A77" s="1356"/>
      <c r="B77" s="1357"/>
      <c r="C77" s="1356"/>
      <c r="D77" s="1361"/>
      <c r="E77" s="1357"/>
      <c r="F77" s="605"/>
      <c r="G77" s="608"/>
      <c r="H77" s="614">
        <f>H74*H76</f>
        <v>0</v>
      </c>
      <c r="I77" s="615">
        <f>I74*I76</f>
        <v>0</v>
      </c>
    </row>
    <row r="78" spans="1:9" x14ac:dyDescent="0.2">
      <c r="A78" s="1356"/>
      <c r="B78" s="1357"/>
      <c r="C78" s="1356"/>
      <c r="D78" s="1361"/>
      <c r="E78" s="1357"/>
      <c r="F78" s="472"/>
      <c r="G78" s="607" t="s">
        <v>606</v>
      </c>
      <c r="H78" s="2057">
        <f>H77+I77</f>
        <v>0</v>
      </c>
      <c r="I78" s="2058"/>
    </row>
    <row r="79" spans="1:9" x14ac:dyDescent="0.2">
      <c r="A79" s="1356"/>
      <c r="B79" s="1357"/>
      <c r="C79" s="9"/>
      <c r="D79" s="10"/>
      <c r="E79" s="8"/>
      <c r="F79" s="2036" t="s">
        <v>627</v>
      </c>
      <c r="G79" s="2037"/>
      <c r="H79" s="2055"/>
      <c r="I79" s="2056"/>
    </row>
    <row r="80" spans="1:9" x14ac:dyDescent="0.2">
      <c r="A80" s="1356"/>
      <c r="B80" s="1357"/>
      <c r="C80" s="9"/>
      <c r="D80" s="10"/>
      <c r="E80" s="8"/>
      <c r="F80" s="20"/>
      <c r="G80" s="21"/>
      <c r="H80" s="21"/>
      <c r="I80" s="14"/>
    </row>
    <row r="81" spans="1:9" x14ac:dyDescent="0.2">
      <c r="A81" s="9"/>
      <c r="B81" s="8"/>
      <c r="C81" s="9"/>
      <c r="D81" s="10"/>
      <c r="E81" s="8"/>
      <c r="F81" s="20" t="s">
        <v>628</v>
      </c>
      <c r="G81" s="21"/>
      <c r="H81" s="21"/>
      <c r="I81" s="14"/>
    </row>
    <row r="82" spans="1:9" x14ac:dyDescent="0.2">
      <c r="A82" s="9"/>
      <c r="B82" s="8"/>
      <c r="C82" s="9"/>
      <c r="D82" s="10"/>
      <c r="E82" s="8"/>
      <c r="F82" s="2049"/>
      <c r="G82" s="2051"/>
      <c r="H82" s="21"/>
      <c r="I82" s="14"/>
    </row>
    <row r="83" spans="1:9" x14ac:dyDescent="0.2">
      <c r="A83" s="9"/>
      <c r="B83" s="8"/>
      <c r="C83" s="9"/>
      <c r="D83" s="10"/>
      <c r="E83" s="8"/>
      <c r="F83" s="2052"/>
      <c r="G83" s="2054"/>
      <c r="H83" s="21"/>
      <c r="I83" s="14"/>
    </row>
    <row r="84" spans="1:9" x14ac:dyDescent="0.2">
      <c r="A84" s="9"/>
      <c r="B84" s="8"/>
      <c r="C84" s="9"/>
      <c r="D84" s="10"/>
      <c r="E84" s="8"/>
      <c r="F84" s="20"/>
      <c r="G84" s="21"/>
      <c r="H84" s="21"/>
      <c r="I84" s="14"/>
    </row>
    <row r="85" spans="1:9" x14ac:dyDescent="0.2">
      <c r="A85" s="9"/>
      <c r="B85" s="8"/>
      <c r="C85" s="9"/>
      <c r="D85" s="10"/>
      <c r="E85" s="8"/>
      <c r="F85" s="20"/>
      <c r="G85" s="21" t="s">
        <v>629</v>
      </c>
      <c r="H85" s="21"/>
      <c r="I85" s="14"/>
    </row>
    <row r="86" spans="1:9" x14ac:dyDescent="0.2">
      <c r="A86" s="9"/>
      <c r="B86" s="8"/>
      <c r="C86" s="9"/>
      <c r="D86" s="10"/>
      <c r="E86" s="8"/>
      <c r="F86" s="20"/>
      <c r="G86" s="21"/>
      <c r="H86" s="21"/>
      <c r="I86" s="14"/>
    </row>
    <row r="87" spans="1:9" x14ac:dyDescent="0.2">
      <c r="A87" s="9"/>
      <c r="B87" s="8"/>
      <c r="C87" s="9"/>
      <c r="D87" s="10"/>
      <c r="E87" s="8"/>
      <c r="F87" s="20" t="s">
        <v>188</v>
      </c>
      <c r="G87" s="21"/>
      <c r="H87" s="21"/>
      <c r="I87" s="14"/>
    </row>
    <row r="88" spans="1:9" x14ac:dyDescent="0.2">
      <c r="A88" s="9"/>
      <c r="B88" s="8"/>
      <c r="C88" s="9"/>
      <c r="D88" s="10"/>
      <c r="E88" s="8"/>
      <c r="F88" s="2049"/>
      <c r="G88" s="2050"/>
      <c r="H88" s="2050"/>
      <c r="I88" s="2051"/>
    </row>
    <row r="89" spans="1:9" ht="29.25" customHeight="1" x14ac:dyDescent="0.2">
      <c r="A89" s="9"/>
      <c r="B89" s="8"/>
      <c r="C89" s="9"/>
      <c r="D89" s="10"/>
      <c r="E89" s="8"/>
      <c r="F89" s="2052"/>
      <c r="G89" s="2053"/>
      <c r="H89" s="2053"/>
      <c r="I89" s="2054"/>
    </row>
    <row r="90" spans="1:9" x14ac:dyDescent="0.2">
      <c r="A90" s="9"/>
      <c r="B90" s="8"/>
      <c r="C90" s="9"/>
      <c r="D90" s="10"/>
      <c r="E90" s="8"/>
      <c r="F90" s="20"/>
      <c r="G90" s="21"/>
      <c r="H90" s="21"/>
      <c r="I90" s="14"/>
    </row>
    <row r="91" spans="1:9" x14ac:dyDescent="0.2">
      <c r="A91" s="9"/>
      <c r="B91" s="8"/>
      <c r="C91" s="9"/>
      <c r="D91" s="10"/>
      <c r="E91" s="8"/>
      <c r="F91" s="20"/>
      <c r="G91" s="21" t="s">
        <v>630</v>
      </c>
      <c r="H91" s="21"/>
      <c r="I91" s="14"/>
    </row>
    <row r="92" spans="1:9" x14ac:dyDescent="0.2">
      <c r="A92" s="11"/>
      <c r="B92" s="13"/>
      <c r="C92" s="11"/>
      <c r="D92" s="12"/>
      <c r="E92" s="13"/>
      <c r="F92" s="22"/>
      <c r="G92" s="23"/>
      <c r="H92" s="23"/>
      <c r="I92" s="24"/>
    </row>
  </sheetData>
  <sheetProtection algorithmName="SHA-512" hashValue="VhRdS55cnNoE5KOX4L92c6fjbnYTxWdxRz1rtbrqTx/3Ap0wMX13V2x8XcExh8Nc/kbGGS+xCd+c6t+QfRatBQ==" saltValue="6ZCXTJF6kJ7PhJ/iytHPww==" spinCount="100000" sheet="1" selectLockedCells="1" selectUnlockedCells="1"/>
  <mergeCells count="72">
    <mergeCell ref="H16:H17"/>
    <mergeCell ref="A24:I24"/>
    <mergeCell ref="A25:I25"/>
    <mergeCell ref="F32:I34"/>
    <mergeCell ref="C31:E31"/>
    <mergeCell ref="C32:E34"/>
    <mergeCell ref="A26:B36"/>
    <mergeCell ref="G29:I29"/>
    <mergeCell ref="F31:H31"/>
    <mergeCell ref="C26:E27"/>
    <mergeCell ref="A1:D1"/>
    <mergeCell ref="E1:G1"/>
    <mergeCell ref="H1:I4"/>
    <mergeCell ref="A2:D2"/>
    <mergeCell ref="F2:G2"/>
    <mergeCell ref="B3:G3"/>
    <mergeCell ref="A4:G4"/>
    <mergeCell ref="A5:I5"/>
    <mergeCell ref="A6:I6"/>
    <mergeCell ref="I16:I17"/>
    <mergeCell ref="A10:B23"/>
    <mergeCell ref="C10:E23"/>
    <mergeCell ref="F10:H11"/>
    <mergeCell ref="F12:G13"/>
    <mergeCell ref="H12:H13"/>
    <mergeCell ref="I12:I13"/>
    <mergeCell ref="F14:G15"/>
    <mergeCell ref="A7:B7"/>
    <mergeCell ref="C7:E7"/>
    <mergeCell ref="F7:I7"/>
    <mergeCell ref="A8:I8"/>
    <mergeCell ref="H14:H15"/>
    <mergeCell ref="I14:I15"/>
    <mergeCell ref="C42:E42"/>
    <mergeCell ref="G36:I37"/>
    <mergeCell ref="G40:I40"/>
    <mergeCell ref="F42:H42"/>
    <mergeCell ref="C35:E37"/>
    <mergeCell ref="C40:E41"/>
    <mergeCell ref="C38:E38"/>
    <mergeCell ref="C39:E39"/>
    <mergeCell ref="F88:I89"/>
    <mergeCell ref="F73:G73"/>
    <mergeCell ref="F74:G74"/>
    <mergeCell ref="F79:G79"/>
    <mergeCell ref="H79:I79"/>
    <mergeCell ref="H78:I78"/>
    <mergeCell ref="F82:G83"/>
    <mergeCell ref="A73:B80"/>
    <mergeCell ref="C74:E75"/>
    <mergeCell ref="C76:E78"/>
    <mergeCell ref="F50:G50"/>
    <mergeCell ref="H50:I50"/>
    <mergeCell ref="F51:G51"/>
    <mergeCell ref="A52:B62"/>
    <mergeCell ref="H51:I51"/>
    <mergeCell ref="G68:I68"/>
    <mergeCell ref="F45:G45"/>
    <mergeCell ref="F46:G46"/>
    <mergeCell ref="F44:G44"/>
    <mergeCell ref="A64:B71"/>
    <mergeCell ref="C52:E54"/>
    <mergeCell ref="C64:E67"/>
    <mergeCell ref="G53:I54"/>
    <mergeCell ref="G56:I57"/>
    <mergeCell ref="F60:I62"/>
    <mergeCell ref="A43:B49"/>
    <mergeCell ref="F43:G43"/>
    <mergeCell ref="H49:I49"/>
    <mergeCell ref="F47:G47"/>
    <mergeCell ref="H48:I48"/>
    <mergeCell ref="F49:G49"/>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8" r:id="rId4" name="Check Box 12">
              <controlPr defaultSize="0" autoFill="0" autoLine="0" autoPict="0">
                <anchor moveWithCells="1">
                  <from>
                    <xdr:col>5</xdr:col>
                    <xdr:colOff>285750</xdr:colOff>
                    <xdr:row>63</xdr:row>
                    <xdr:rowOff>9525</xdr:rowOff>
                  </from>
                  <to>
                    <xdr:col>5</xdr:col>
                    <xdr:colOff>504825</xdr:colOff>
                    <xdr:row>64</xdr:row>
                    <xdr:rowOff>19050</xdr:rowOff>
                  </to>
                </anchor>
              </controlPr>
            </control>
          </mc:Choice>
        </mc:AlternateContent>
        <mc:AlternateContent xmlns:mc="http://schemas.openxmlformats.org/markup-compatibility/2006">
          <mc:Choice Requires="x14">
            <control shapeId="29710" r:id="rId5" name="Check Box 14">
              <controlPr defaultSize="0" autoFill="0" autoLine="0" autoPict="0">
                <anchor moveWithCells="1">
                  <from>
                    <xdr:col>5</xdr:col>
                    <xdr:colOff>285750</xdr:colOff>
                    <xdr:row>52</xdr:row>
                    <xdr:rowOff>9525</xdr:rowOff>
                  </from>
                  <to>
                    <xdr:col>5</xdr:col>
                    <xdr:colOff>504825</xdr:colOff>
                    <xdr:row>53</xdr:row>
                    <xdr:rowOff>19050</xdr:rowOff>
                  </to>
                </anchor>
              </controlPr>
            </control>
          </mc:Choice>
        </mc:AlternateContent>
        <mc:AlternateContent xmlns:mc="http://schemas.openxmlformats.org/markup-compatibility/2006">
          <mc:Choice Requires="x14">
            <control shapeId="29711" r:id="rId6" name="Check Box 15">
              <controlPr defaultSize="0" autoFill="0" autoLine="0" autoPict="0">
                <anchor moveWithCells="1">
                  <from>
                    <xdr:col>5</xdr:col>
                    <xdr:colOff>285750</xdr:colOff>
                    <xdr:row>55</xdr:row>
                    <xdr:rowOff>9525</xdr:rowOff>
                  </from>
                  <to>
                    <xdr:col>5</xdr:col>
                    <xdr:colOff>504825</xdr:colOff>
                    <xdr:row>56</xdr:row>
                    <xdr:rowOff>19050</xdr:rowOff>
                  </to>
                </anchor>
              </controlPr>
            </control>
          </mc:Choice>
        </mc:AlternateContent>
        <mc:AlternateContent xmlns:mc="http://schemas.openxmlformats.org/markup-compatibility/2006">
          <mc:Choice Requires="x14">
            <control shapeId="29715" r:id="rId7" name="Check Box 19">
              <controlPr defaultSize="0" autoFill="0" autoLine="0" autoPict="0">
                <anchor moveWithCells="1">
                  <from>
                    <xdr:col>5</xdr:col>
                    <xdr:colOff>285750</xdr:colOff>
                    <xdr:row>84</xdr:row>
                    <xdr:rowOff>9525</xdr:rowOff>
                  </from>
                  <to>
                    <xdr:col>5</xdr:col>
                    <xdr:colOff>504825</xdr:colOff>
                    <xdr:row>85</xdr:row>
                    <xdr:rowOff>9525</xdr:rowOff>
                  </to>
                </anchor>
              </controlPr>
            </control>
          </mc:Choice>
        </mc:AlternateContent>
        <mc:AlternateContent xmlns:mc="http://schemas.openxmlformats.org/markup-compatibility/2006">
          <mc:Choice Requires="x14">
            <control shapeId="29716" r:id="rId8" name="Check Box 20">
              <controlPr defaultSize="0" autoFill="0" autoLine="0" autoPict="0">
                <anchor moveWithCells="1">
                  <from>
                    <xdr:col>5</xdr:col>
                    <xdr:colOff>285750</xdr:colOff>
                    <xdr:row>90</xdr:row>
                    <xdr:rowOff>9525</xdr:rowOff>
                  </from>
                  <to>
                    <xdr:col>5</xdr:col>
                    <xdr:colOff>504825</xdr:colOff>
                    <xdr:row>91</xdr:row>
                    <xdr:rowOff>9525</xdr:rowOff>
                  </to>
                </anchor>
              </controlPr>
            </control>
          </mc:Choice>
        </mc:AlternateContent>
        <mc:AlternateContent xmlns:mc="http://schemas.openxmlformats.org/markup-compatibility/2006">
          <mc:Choice Requires="x14">
            <control shapeId="29717" r:id="rId9" name="Check Box 21">
              <controlPr defaultSize="0" autoFill="0" autoLine="0" autoPict="0">
                <anchor moveWithCells="1">
                  <from>
                    <xdr:col>5</xdr:col>
                    <xdr:colOff>285750</xdr:colOff>
                    <xdr:row>26</xdr:row>
                    <xdr:rowOff>9525</xdr:rowOff>
                  </from>
                  <to>
                    <xdr:col>5</xdr:col>
                    <xdr:colOff>504825</xdr:colOff>
                    <xdr:row>28</xdr:row>
                    <xdr:rowOff>19050</xdr:rowOff>
                  </to>
                </anchor>
              </controlPr>
            </control>
          </mc:Choice>
        </mc:AlternateContent>
        <mc:AlternateContent xmlns:mc="http://schemas.openxmlformats.org/markup-compatibility/2006">
          <mc:Choice Requires="x14">
            <control shapeId="29718" r:id="rId10" name="Check Box 22">
              <controlPr defaultSize="0" autoFill="0" autoLine="0" autoPict="0">
                <anchor moveWithCells="1">
                  <from>
                    <xdr:col>5</xdr:col>
                    <xdr:colOff>285750</xdr:colOff>
                    <xdr:row>28</xdr:row>
                    <xdr:rowOff>9525</xdr:rowOff>
                  </from>
                  <to>
                    <xdr:col>5</xdr:col>
                    <xdr:colOff>504825</xdr:colOff>
                    <xdr:row>30</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1"/>
  <sheetViews>
    <sheetView view="pageLayout" zoomScale="130" zoomScaleNormal="100" zoomScalePageLayoutView="130" workbookViewId="0">
      <selection activeCell="A3" sqref="A3"/>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706</v>
      </c>
      <c r="B5" s="1747"/>
      <c r="C5" s="1747"/>
      <c r="D5" s="1747"/>
      <c r="E5" s="1747"/>
      <c r="F5" s="1747"/>
      <c r="G5" s="1747"/>
      <c r="H5" s="1747"/>
      <c r="I5" s="1748"/>
    </row>
    <row r="6" spans="1:9" ht="22.7" customHeight="1" x14ac:dyDescent="0.2">
      <c r="A6" s="1493" t="s">
        <v>3</v>
      </c>
      <c r="B6" s="1494"/>
      <c r="C6" s="1494"/>
      <c r="D6" s="1494"/>
      <c r="E6" s="1494"/>
      <c r="F6" s="1494"/>
      <c r="G6" s="1494"/>
      <c r="H6" s="1494"/>
      <c r="I6" s="1495"/>
    </row>
    <row r="7" spans="1:9" ht="16.5" customHeight="1" x14ac:dyDescent="0.2">
      <c r="A7" s="1379" t="s">
        <v>4</v>
      </c>
      <c r="B7" s="1380"/>
      <c r="C7" s="1379" t="s">
        <v>5</v>
      </c>
      <c r="D7" s="1381"/>
      <c r="E7" s="1380"/>
      <c r="F7" s="1505" t="s">
        <v>6</v>
      </c>
      <c r="G7" s="1506"/>
      <c r="H7" s="1506"/>
      <c r="I7" s="1507"/>
    </row>
    <row r="8" spans="1:9" s="3" customFormat="1" ht="19.149999999999999" customHeight="1" x14ac:dyDescent="0.2">
      <c r="A8" s="1851" t="s">
        <v>7</v>
      </c>
      <c r="B8" s="1852"/>
      <c r="C8" s="1852"/>
      <c r="D8" s="1852"/>
      <c r="E8" s="1852"/>
      <c r="F8" s="1852"/>
      <c r="G8" s="1852"/>
      <c r="H8" s="1852"/>
      <c r="I8" s="1853"/>
    </row>
    <row r="9" spans="1:9" ht="12.95" hidden="1" customHeight="1" x14ac:dyDescent="0.2">
      <c r="A9" s="4"/>
      <c r="B9" s="5"/>
      <c r="C9" s="6"/>
      <c r="D9" s="7"/>
      <c r="E9" s="5"/>
      <c r="F9" s="17"/>
      <c r="G9" s="18"/>
      <c r="H9" s="18"/>
      <c r="I9" s="18"/>
    </row>
    <row r="10" spans="1:9" ht="14.25" customHeight="1" x14ac:dyDescent="0.2">
      <c r="A10" s="1358" t="s">
        <v>886</v>
      </c>
      <c r="B10" s="1357"/>
      <c r="C10" s="1356" t="s">
        <v>574</v>
      </c>
      <c r="D10" s="1361"/>
      <c r="E10" s="1357"/>
      <c r="F10" s="1510" t="s">
        <v>8</v>
      </c>
      <c r="G10" s="1511"/>
      <c r="H10" s="1511"/>
      <c r="I10" s="14"/>
    </row>
    <row r="11" spans="1:9" ht="12.95" customHeight="1" x14ac:dyDescent="0.2">
      <c r="A11" s="1356"/>
      <c r="B11" s="1357"/>
      <c r="C11" s="1356"/>
      <c r="D11" s="1361"/>
      <c r="E11" s="1357"/>
      <c r="F11" s="1510"/>
      <c r="G11" s="1511"/>
      <c r="H11" s="1511"/>
      <c r="I11" s="14"/>
    </row>
    <row r="12" spans="1:9" ht="12.95" customHeight="1" x14ac:dyDescent="0.2">
      <c r="A12" s="1356"/>
      <c r="B12" s="1357"/>
      <c r="C12" s="1356"/>
      <c r="D12" s="1361"/>
      <c r="E12" s="1357"/>
      <c r="F12" s="1382" t="s">
        <v>9</v>
      </c>
      <c r="G12" s="1383"/>
      <c r="H12" s="1384"/>
      <c r="I12" s="1386" t="s">
        <v>12</v>
      </c>
    </row>
    <row r="13" spans="1:9" ht="12.95" customHeight="1" x14ac:dyDescent="0.2">
      <c r="A13" s="1356"/>
      <c r="B13" s="1357"/>
      <c r="C13" s="1356"/>
      <c r="D13" s="1361"/>
      <c r="E13" s="1357"/>
      <c r="F13" s="1382"/>
      <c r="G13" s="1383"/>
      <c r="H13" s="1385"/>
      <c r="I13" s="1386"/>
    </row>
    <row r="14" spans="1:9" ht="12.95" customHeight="1" x14ac:dyDescent="0.2">
      <c r="A14" s="1356"/>
      <c r="B14" s="1357"/>
      <c r="C14" s="1356"/>
      <c r="D14" s="1361"/>
      <c r="E14" s="1357"/>
      <c r="F14" s="1382" t="s">
        <v>10</v>
      </c>
      <c r="G14" s="1383"/>
      <c r="H14" s="1384"/>
      <c r="I14" s="1386" t="s">
        <v>12</v>
      </c>
    </row>
    <row r="15" spans="1:9" ht="12.95" customHeight="1" x14ac:dyDescent="0.2">
      <c r="A15" s="1356"/>
      <c r="B15" s="1357"/>
      <c r="C15" s="1356"/>
      <c r="D15" s="1361"/>
      <c r="E15" s="1357"/>
      <c r="F15" s="1382"/>
      <c r="G15" s="1383"/>
      <c r="H15" s="1385"/>
      <c r="I15" s="1386"/>
    </row>
    <row r="16" spans="1:9" ht="12.95" customHeight="1" x14ac:dyDescent="0.2">
      <c r="A16" s="1356"/>
      <c r="B16" s="1357"/>
      <c r="C16" s="1356"/>
      <c r="D16" s="1361"/>
      <c r="E16" s="1357"/>
      <c r="F16" s="45" t="s">
        <v>11</v>
      </c>
      <c r="G16" s="15"/>
      <c r="H16" s="1484" t="e">
        <f>H14*100/H12</f>
        <v>#DIV/0!</v>
      </c>
      <c r="I16" s="1386" t="s">
        <v>13</v>
      </c>
    </row>
    <row r="17" spans="1:9" ht="12.95" customHeight="1" x14ac:dyDescent="0.2">
      <c r="A17" s="1356"/>
      <c r="B17" s="1357"/>
      <c r="C17" s="1356"/>
      <c r="D17" s="1361"/>
      <c r="E17" s="1357"/>
      <c r="F17" s="45"/>
      <c r="G17" s="15"/>
      <c r="H17" s="1484"/>
      <c r="I17" s="1386"/>
    </row>
    <row r="18" spans="1:9" ht="12.95" customHeight="1" x14ac:dyDescent="0.2">
      <c r="A18" s="1356"/>
      <c r="B18" s="1357"/>
      <c r="C18" s="1356"/>
      <c r="D18" s="1361"/>
      <c r="E18" s="1357"/>
      <c r="F18" s="20"/>
      <c r="G18" s="21"/>
      <c r="H18" s="21"/>
      <c r="I18" s="14"/>
    </row>
    <row r="19" spans="1:9" ht="12.95" customHeight="1" x14ac:dyDescent="0.2">
      <c r="A19" s="1356"/>
      <c r="B19" s="1357"/>
      <c r="C19" s="1356"/>
      <c r="D19" s="1361"/>
      <c r="E19" s="1357"/>
      <c r="F19" s="20"/>
      <c r="G19" s="21"/>
      <c r="H19" s="21"/>
      <c r="I19" s="14"/>
    </row>
    <row r="20" spans="1:9" ht="12.95" hidden="1" customHeight="1" x14ac:dyDescent="0.2">
      <c r="A20" s="1356"/>
      <c r="B20" s="1357"/>
      <c r="C20" s="1356"/>
      <c r="D20" s="1361"/>
      <c r="E20" s="1357"/>
      <c r="F20" s="20"/>
      <c r="G20" s="21"/>
      <c r="H20" s="21"/>
      <c r="I20" s="21"/>
    </row>
    <row r="21" spans="1:9" ht="12.95" hidden="1" customHeight="1" x14ac:dyDescent="0.2">
      <c r="A21" s="1356"/>
      <c r="B21" s="1357"/>
      <c r="C21" s="1356"/>
      <c r="D21" s="1361"/>
      <c r="E21" s="1357"/>
      <c r="F21" s="20"/>
      <c r="G21" s="21"/>
      <c r="H21" s="21"/>
      <c r="I21" s="21"/>
    </row>
    <row r="22" spans="1:9" ht="22.7" hidden="1" customHeight="1" x14ac:dyDescent="0.2">
      <c r="A22" s="1356"/>
      <c r="B22" s="1357"/>
      <c r="C22" s="1356"/>
      <c r="D22" s="1361"/>
      <c r="E22" s="1357"/>
      <c r="F22" s="20"/>
      <c r="G22" s="21"/>
      <c r="H22" s="21"/>
      <c r="I22" s="21"/>
    </row>
    <row r="23" spans="1:9" ht="12.95" hidden="1" customHeight="1" x14ac:dyDescent="0.2">
      <c r="A23" s="1359"/>
      <c r="B23" s="1360"/>
      <c r="C23" s="1359"/>
      <c r="D23" s="1369"/>
      <c r="E23" s="1360"/>
      <c r="F23" s="22"/>
      <c r="G23" s="23"/>
      <c r="H23" s="23"/>
      <c r="I23" s="23"/>
    </row>
    <row r="24" spans="1:9" s="878" customFormat="1" ht="21.2" customHeight="1" x14ac:dyDescent="0.2">
      <c r="A24" s="1851" t="s">
        <v>735</v>
      </c>
      <c r="B24" s="1852"/>
      <c r="C24" s="1852"/>
      <c r="D24" s="1852"/>
      <c r="E24" s="1852"/>
      <c r="F24" s="1852"/>
      <c r="G24" s="1852"/>
      <c r="H24" s="1852"/>
      <c r="I24" s="1853"/>
    </row>
    <row r="25" spans="1:9" s="358" customFormat="1" ht="19.149999999999999" customHeight="1" x14ac:dyDescent="0.2">
      <c r="A25" s="1922" t="s">
        <v>575</v>
      </c>
      <c r="B25" s="1779"/>
      <c r="C25" s="1922" t="s">
        <v>576</v>
      </c>
      <c r="D25" s="1778"/>
      <c r="E25" s="1778"/>
      <c r="F25" s="851" t="s">
        <v>585</v>
      </c>
      <c r="G25" s="888"/>
      <c r="H25" s="888"/>
      <c r="I25" s="861"/>
    </row>
    <row r="26" spans="1:9" s="358" customFormat="1" x14ac:dyDescent="0.2">
      <c r="A26" s="1356"/>
      <c r="B26" s="1357"/>
      <c r="C26" s="1356"/>
      <c r="D26" s="1361"/>
      <c r="E26" s="1361"/>
      <c r="F26" s="722"/>
      <c r="G26" s="482" t="s">
        <v>586</v>
      </c>
      <c r="H26" s="482"/>
      <c r="I26" s="724"/>
    </row>
    <row r="27" spans="1:9" s="358" customFormat="1" ht="13.7" customHeight="1" x14ac:dyDescent="0.2">
      <c r="A27" s="1356"/>
      <c r="B27" s="1357"/>
      <c r="C27" s="1356"/>
      <c r="D27" s="1361"/>
      <c r="E27" s="1357"/>
      <c r="F27" s="875"/>
      <c r="G27" s="562" t="s">
        <v>589</v>
      </c>
      <c r="H27" s="563"/>
      <c r="I27" s="724"/>
    </row>
    <row r="28" spans="1:9" s="358" customFormat="1" x14ac:dyDescent="0.2">
      <c r="A28" s="1356"/>
      <c r="B28" s="1357"/>
      <c r="C28" s="1356" t="s">
        <v>577</v>
      </c>
      <c r="D28" s="1361"/>
      <c r="E28" s="1357"/>
      <c r="F28" s="564"/>
      <c r="G28" s="292" t="s">
        <v>587</v>
      </c>
      <c r="H28" s="2077"/>
      <c r="I28" s="2078"/>
    </row>
    <row r="29" spans="1:9" s="358" customFormat="1" ht="23.85" customHeight="1" x14ac:dyDescent="0.2">
      <c r="A29" s="1356"/>
      <c r="B29" s="1357"/>
      <c r="C29" s="1356"/>
      <c r="D29" s="1361"/>
      <c r="E29" s="1357"/>
      <c r="F29" s="564"/>
      <c r="G29" s="292" t="s">
        <v>588</v>
      </c>
      <c r="H29" s="292"/>
      <c r="I29" s="724"/>
    </row>
    <row r="30" spans="1:9" s="358" customFormat="1" x14ac:dyDescent="0.2">
      <c r="A30" s="1352" t="s">
        <v>754</v>
      </c>
      <c r="B30" s="1353"/>
      <c r="C30" s="1356"/>
      <c r="D30" s="1361"/>
      <c r="E30" s="1357"/>
      <c r="F30" s="565"/>
      <c r="G30" s="559"/>
      <c r="H30" s="559"/>
      <c r="I30" s="724"/>
    </row>
    <row r="31" spans="1:9" s="358" customFormat="1" x14ac:dyDescent="0.2">
      <c r="A31" s="1352"/>
      <c r="B31" s="1353"/>
      <c r="C31" s="1356"/>
      <c r="D31" s="1361"/>
      <c r="E31" s="1357"/>
      <c r="F31" s="566"/>
      <c r="G31" s="567" t="s">
        <v>590</v>
      </c>
      <c r="H31" s="568"/>
      <c r="I31" s="724"/>
    </row>
    <row r="32" spans="1:9" s="358" customFormat="1" hidden="1" x14ac:dyDescent="0.2">
      <c r="A32" s="1352"/>
      <c r="B32" s="1353"/>
      <c r="C32" s="1356"/>
      <c r="D32" s="1361"/>
      <c r="E32" s="1357"/>
      <c r="F32" s="875"/>
      <c r="G32" s="569"/>
      <c r="H32" s="569"/>
      <c r="I32" s="724"/>
    </row>
    <row r="33" spans="1:9" s="358" customFormat="1" ht="13.7" customHeight="1" x14ac:dyDescent="0.2">
      <c r="A33" s="1352"/>
      <c r="B33" s="1353"/>
      <c r="C33" s="1356" t="s">
        <v>578</v>
      </c>
      <c r="D33" s="1361"/>
      <c r="E33" s="1357"/>
      <c r="F33" s="875"/>
      <c r="G33" s="569"/>
      <c r="H33" s="569"/>
      <c r="I33" s="724"/>
    </row>
    <row r="34" spans="1:9" s="358" customFormat="1" x14ac:dyDescent="0.2">
      <c r="A34" s="1352"/>
      <c r="B34" s="1353"/>
      <c r="C34" s="1356"/>
      <c r="D34" s="1361"/>
      <c r="E34" s="1357"/>
      <c r="F34" s="301"/>
      <c r="G34" s="1313" t="s">
        <v>910</v>
      </c>
      <c r="H34" s="16"/>
      <c r="I34" s="411"/>
    </row>
    <row r="35" spans="1:9" s="358" customFormat="1" x14ac:dyDescent="0.2">
      <c r="A35" s="1352"/>
      <c r="B35" s="1353"/>
      <c r="C35" s="560" t="s">
        <v>579</v>
      </c>
      <c r="D35" s="852"/>
      <c r="E35" s="561"/>
      <c r="F35" s="570"/>
      <c r="G35" s="571"/>
      <c r="H35" s="571"/>
      <c r="I35" s="724"/>
    </row>
    <row r="36" spans="1:9" s="278" customFormat="1" x14ac:dyDescent="0.2">
      <c r="A36" s="870"/>
      <c r="B36" s="871"/>
      <c r="C36" s="560" t="s">
        <v>579</v>
      </c>
      <c r="D36" s="852"/>
      <c r="E36" s="561"/>
      <c r="F36" s="570"/>
      <c r="G36" s="571"/>
      <c r="H36" s="571"/>
      <c r="I36" s="724"/>
    </row>
    <row r="37" spans="1:9" s="278" customFormat="1" x14ac:dyDescent="0.2">
      <c r="A37" s="90"/>
      <c r="B37" s="64"/>
      <c r="C37" s="560" t="s">
        <v>580</v>
      </c>
      <c r="D37" s="63"/>
      <c r="E37" s="64"/>
      <c r="F37" s="722"/>
      <c r="G37" s="723"/>
      <c r="H37" s="723"/>
      <c r="I37" s="724"/>
    </row>
    <row r="38" spans="1:9" s="278" customFormat="1" x14ac:dyDescent="0.2">
      <c r="A38" s="90"/>
      <c r="B38" s="64"/>
      <c r="C38" s="560" t="s">
        <v>581</v>
      </c>
      <c r="D38" s="63"/>
      <c r="E38" s="64"/>
      <c r="F38" s="722"/>
      <c r="G38" s="859"/>
      <c r="H38" s="723"/>
      <c r="I38" s="724"/>
    </row>
    <row r="39" spans="1:9" s="278" customFormat="1" x14ac:dyDescent="0.2">
      <c r="A39" s="90"/>
      <c r="B39" s="64"/>
      <c r="C39" s="560" t="s">
        <v>582</v>
      </c>
      <c r="D39" s="63"/>
      <c r="E39" s="64"/>
      <c r="F39" s="722"/>
      <c r="G39" s="723"/>
      <c r="H39" s="723"/>
      <c r="I39" s="724"/>
    </row>
    <row r="40" spans="1:9" s="278" customFormat="1" ht="13.7" customHeight="1" x14ac:dyDescent="0.2">
      <c r="A40" s="90"/>
      <c r="B40" s="64"/>
      <c r="C40" s="560" t="s">
        <v>583</v>
      </c>
      <c r="D40" s="63"/>
      <c r="E40" s="64"/>
      <c r="F40" s="872"/>
      <c r="G40" s="723"/>
      <c r="H40" s="723"/>
      <c r="I40" s="724"/>
    </row>
    <row r="41" spans="1:9" s="278" customFormat="1" ht="15" customHeight="1" x14ac:dyDescent="0.2">
      <c r="A41" s="515"/>
      <c r="B41" s="516"/>
      <c r="C41" s="1374" t="s">
        <v>584</v>
      </c>
      <c r="D41" s="2016"/>
      <c r="E41" s="1373"/>
      <c r="F41" s="521"/>
      <c r="G41" s="859"/>
      <c r="H41" s="859"/>
      <c r="I41" s="522"/>
    </row>
    <row r="42" spans="1:9" s="278" customFormat="1" x14ac:dyDescent="0.2">
      <c r="A42" s="518"/>
      <c r="B42" s="519"/>
      <c r="C42" s="2079"/>
      <c r="D42" s="2080"/>
      <c r="E42" s="2081"/>
      <c r="F42" s="523"/>
      <c r="G42" s="889"/>
      <c r="H42" s="889"/>
      <c r="I42" s="525"/>
    </row>
    <row r="43" spans="1:9" x14ac:dyDescent="0.2">
      <c r="A43" s="1354" t="s">
        <v>591</v>
      </c>
      <c r="B43" s="1355"/>
      <c r="C43" s="1576" t="s">
        <v>985</v>
      </c>
      <c r="D43" s="1583"/>
      <c r="E43" s="1577"/>
      <c r="F43" s="2028" t="s">
        <v>519</v>
      </c>
      <c r="G43" s="2029"/>
      <c r="H43" s="572" t="s">
        <v>592</v>
      </c>
      <c r="I43" s="418"/>
    </row>
    <row r="44" spans="1:9" x14ac:dyDescent="0.2">
      <c r="A44" s="1356"/>
      <c r="B44" s="1357"/>
      <c r="C44" s="1421"/>
      <c r="D44" s="1422"/>
      <c r="E44" s="1423"/>
      <c r="F44" s="2011" t="s">
        <v>593</v>
      </c>
      <c r="G44" s="2012"/>
      <c r="H44" s="573"/>
      <c r="I44" s="342"/>
    </row>
    <row r="45" spans="1:9" x14ac:dyDescent="0.2">
      <c r="A45" s="1356"/>
      <c r="B45" s="1357"/>
      <c r="C45" s="1421"/>
      <c r="D45" s="1422"/>
      <c r="E45" s="1423"/>
      <c r="F45" s="2007" t="s">
        <v>594</v>
      </c>
      <c r="G45" s="2008"/>
      <c r="H45" s="574"/>
      <c r="I45" s="342"/>
    </row>
    <row r="46" spans="1:9" x14ac:dyDescent="0.2">
      <c r="A46" s="1356"/>
      <c r="B46" s="1357"/>
      <c r="C46" s="1421"/>
      <c r="D46" s="1422"/>
      <c r="E46" s="1423"/>
      <c r="F46" s="2009" t="s">
        <v>595</v>
      </c>
      <c r="G46" s="2010"/>
      <c r="H46" s="572">
        <v>25</v>
      </c>
      <c r="I46" s="342"/>
    </row>
    <row r="47" spans="1:9" ht="12.95" customHeight="1" x14ac:dyDescent="0.2">
      <c r="A47" s="1356"/>
      <c r="B47" s="1357"/>
      <c r="C47" s="90"/>
      <c r="D47" s="63"/>
      <c r="E47" s="63"/>
      <c r="F47" s="2009" t="s">
        <v>596</v>
      </c>
      <c r="G47" s="2010"/>
      <c r="H47" s="558">
        <f>ROUNDUP(H44*H45/H46,0)</f>
        <v>0</v>
      </c>
      <c r="I47" s="342"/>
    </row>
    <row r="48" spans="1:9" s="278" customFormat="1" x14ac:dyDescent="0.2">
      <c r="A48" s="1356"/>
      <c r="B48" s="1357"/>
      <c r="C48" s="90"/>
      <c r="D48" s="63"/>
      <c r="E48" s="63"/>
      <c r="F48" s="2036" t="s">
        <v>597</v>
      </c>
      <c r="G48" s="2037"/>
      <c r="H48" s="574"/>
      <c r="I48" s="342"/>
    </row>
    <row r="49" spans="1:9" x14ac:dyDescent="0.2">
      <c r="A49" s="1356"/>
      <c r="B49" s="1357"/>
      <c r="C49" s="90"/>
      <c r="D49" s="63"/>
      <c r="E49" s="63"/>
      <c r="F49" s="99"/>
      <c r="G49" s="38"/>
      <c r="H49" s="38"/>
      <c r="I49" s="342"/>
    </row>
    <row r="50" spans="1:9" x14ac:dyDescent="0.2">
      <c r="A50" s="9"/>
      <c r="B50" s="8"/>
      <c r="C50" s="9"/>
      <c r="D50" s="10"/>
      <c r="E50" s="10"/>
      <c r="F50" s="99"/>
      <c r="G50" s="38"/>
      <c r="H50" s="38"/>
      <c r="I50" s="342"/>
    </row>
    <row r="51" spans="1:9" x14ac:dyDescent="0.2">
      <c r="A51" s="11"/>
      <c r="B51" s="13"/>
      <c r="C51" s="11"/>
      <c r="D51" s="12"/>
      <c r="E51" s="13"/>
      <c r="F51" s="131"/>
      <c r="G51" s="351"/>
      <c r="H51" s="351"/>
      <c r="I51" s="352"/>
    </row>
  </sheetData>
  <sheetProtection algorithmName="SHA-512" hashValue="fpUZBh/QBESHTy2kbnSyoEiFx41Foq7EiKeZTukfIpVS7FxBSRWzhRUZmO94Ili6eKEzR7btw5zdqOIrN7DugA==" saltValue="aZnmOWLK5fgWY1nZPy91sA==" spinCount="100000" sheet="1" selectLockedCells="1" selectUnlockedCells="1"/>
  <mergeCells count="40">
    <mergeCell ref="A10:B23"/>
    <mergeCell ref="A24:I24"/>
    <mergeCell ref="F43:G43"/>
    <mergeCell ref="F44:G44"/>
    <mergeCell ref="H28:I28"/>
    <mergeCell ref="C41:E42"/>
    <mergeCell ref="A25:B29"/>
    <mergeCell ref="A30:B35"/>
    <mergeCell ref="C25:E27"/>
    <mergeCell ref="C28:E32"/>
    <mergeCell ref="C43:E46"/>
    <mergeCell ref="F45:G45"/>
    <mergeCell ref="A43:B49"/>
    <mergeCell ref="F46:G46"/>
    <mergeCell ref="F47:G47"/>
    <mergeCell ref="F48:G48"/>
    <mergeCell ref="A7:B7"/>
    <mergeCell ref="C7:E7"/>
    <mergeCell ref="F7:I7"/>
    <mergeCell ref="A8:I8"/>
    <mergeCell ref="C10:E23"/>
    <mergeCell ref="F10:H11"/>
    <mergeCell ref="F12:G13"/>
    <mergeCell ref="H12:H13"/>
    <mergeCell ref="I12:I13"/>
    <mergeCell ref="F14:G15"/>
    <mergeCell ref="H14:H15"/>
    <mergeCell ref="I14:I15"/>
    <mergeCell ref="H16:H17"/>
    <mergeCell ref="I16:I17"/>
    <mergeCell ref="C33:E34"/>
    <mergeCell ref="A5:I5"/>
    <mergeCell ref="A6:I6"/>
    <mergeCell ref="A1:D1"/>
    <mergeCell ref="E1:G1"/>
    <mergeCell ref="H1:I4"/>
    <mergeCell ref="A2:D2"/>
    <mergeCell ref="F2:G2"/>
    <mergeCell ref="B3:G3"/>
    <mergeCell ref="A4:G4"/>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285750</xdr:colOff>
                    <xdr:row>25</xdr:row>
                    <xdr:rowOff>9525</xdr:rowOff>
                  </from>
                  <to>
                    <xdr:col>5</xdr:col>
                    <xdr:colOff>504825</xdr:colOff>
                    <xdr:row>26</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285750</xdr:colOff>
                    <xdr:row>26</xdr:row>
                    <xdr:rowOff>9525</xdr:rowOff>
                  </from>
                  <to>
                    <xdr:col>5</xdr:col>
                    <xdr:colOff>504825</xdr:colOff>
                    <xdr:row>27</xdr:row>
                    <xdr:rowOff>9525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276225</xdr:colOff>
                    <xdr:row>29</xdr:row>
                    <xdr:rowOff>171450</xdr:rowOff>
                  </from>
                  <to>
                    <xdr:col>5</xdr:col>
                    <xdr:colOff>504825</xdr:colOff>
                    <xdr:row>31</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65"/>
  <sheetViews>
    <sheetView view="pageLayout" zoomScale="130" zoomScaleNormal="100" zoomScalePageLayoutView="130" workbookViewId="0">
      <selection activeCell="A6" sqref="A6:I23"/>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707</v>
      </c>
      <c r="B5" s="1747"/>
      <c r="C5" s="1747"/>
      <c r="D5" s="1747"/>
      <c r="E5" s="1747"/>
      <c r="F5" s="1747"/>
      <c r="G5" s="1747"/>
      <c r="H5" s="1747"/>
      <c r="I5" s="1748"/>
    </row>
    <row r="6" spans="1:9" ht="22.7" customHeight="1" x14ac:dyDescent="0.2">
      <c r="A6" s="1749" t="s">
        <v>3</v>
      </c>
      <c r="B6" s="1750"/>
      <c r="C6" s="1750"/>
      <c r="D6" s="1750"/>
      <c r="E6" s="1750"/>
      <c r="F6" s="1750"/>
      <c r="G6" s="1750"/>
      <c r="H6" s="1750"/>
      <c r="I6" s="1751"/>
    </row>
    <row r="7" spans="1:9" ht="17.45" customHeight="1" x14ac:dyDescent="0.2">
      <c r="A7" s="1898" t="s">
        <v>4</v>
      </c>
      <c r="B7" s="1899"/>
      <c r="C7" s="1898" t="s">
        <v>5</v>
      </c>
      <c r="D7" s="1900"/>
      <c r="E7" s="1899"/>
      <c r="F7" s="1901" t="s">
        <v>6</v>
      </c>
      <c r="G7" s="1902"/>
      <c r="H7" s="1902"/>
      <c r="I7" s="1903"/>
    </row>
    <row r="8" spans="1:9" ht="13.7" customHeight="1" x14ac:dyDescent="0.2">
      <c r="A8" s="1896" t="s">
        <v>862</v>
      </c>
      <c r="B8" s="1967"/>
      <c r="C8" s="1967"/>
      <c r="D8" s="1967"/>
      <c r="E8" s="1967"/>
      <c r="F8" s="1967"/>
      <c r="G8" s="1967"/>
      <c r="H8" s="1967"/>
      <c r="I8" s="1897"/>
    </row>
    <row r="9" spans="1:9" s="3" customFormat="1" ht="19.149999999999999" hidden="1" customHeight="1" x14ac:dyDescent="0.2">
      <c r="A9" s="4"/>
      <c r="B9" s="5"/>
      <c r="C9" s="6"/>
      <c r="D9" s="7"/>
      <c r="E9" s="5"/>
      <c r="F9" s="17"/>
      <c r="G9" s="18"/>
      <c r="H9" s="18"/>
      <c r="I9" s="18"/>
    </row>
    <row r="10" spans="1:9" ht="12.95" customHeight="1" x14ac:dyDescent="0.2">
      <c r="A10" s="1358" t="s">
        <v>885</v>
      </c>
      <c r="B10" s="1357"/>
      <c r="C10" s="1356" t="s">
        <v>574</v>
      </c>
      <c r="D10" s="1361"/>
      <c r="E10" s="1357"/>
      <c r="F10" s="1510" t="s">
        <v>8</v>
      </c>
      <c r="G10" s="1511"/>
      <c r="H10" s="1511"/>
      <c r="I10" s="14"/>
    </row>
    <row r="11" spans="1:9" ht="14.25" customHeight="1" x14ac:dyDescent="0.2">
      <c r="A11" s="1356"/>
      <c r="B11" s="1357"/>
      <c r="C11" s="1356"/>
      <c r="D11" s="1361"/>
      <c r="E11" s="1357"/>
      <c r="F11" s="1510"/>
      <c r="G11" s="1511"/>
      <c r="H11" s="1511"/>
      <c r="I11" s="14"/>
    </row>
    <row r="12" spans="1:9" ht="12.95" customHeight="1" x14ac:dyDescent="0.2">
      <c r="A12" s="1356"/>
      <c r="B12" s="1357"/>
      <c r="C12" s="1356"/>
      <c r="D12" s="1361"/>
      <c r="E12" s="1357"/>
      <c r="F12" s="1382" t="s">
        <v>9</v>
      </c>
      <c r="G12" s="1383"/>
      <c r="H12" s="1384"/>
      <c r="I12" s="1386" t="s">
        <v>12</v>
      </c>
    </row>
    <row r="13" spans="1:9" ht="12.95" customHeight="1" x14ac:dyDescent="0.2">
      <c r="A13" s="1356"/>
      <c r="B13" s="1357"/>
      <c r="C13" s="1356"/>
      <c r="D13" s="1361"/>
      <c r="E13" s="1357"/>
      <c r="F13" s="1382"/>
      <c r="G13" s="1383"/>
      <c r="H13" s="1385"/>
      <c r="I13" s="1386"/>
    </row>
    <row r="14" spans="1:9" ht="12.95" customHeight="1" x14ac:dyDescent="0.2">
      <c r="A14" s="1356"/>
      <c r="B14" s="1357"/>
      <c r="C14" s="1356"/>
      <c r="D14" s="1361"/>
      <c r="E14" s="1357"/>
      <c r="F14" s="1382" t="s">
        <v>10</v>
      </c>
      <c r="G14" s="1383"/>
      <c r="H14" s="1384"/>
      <c r="I14" s="1386" t="s">
        <v>12</v>
      </c>
    </row>
    <row r="15" spans="1:9" ht="12.95" customHeight="1" x14ac:dyDescent="0.2">
      <c r="A15" s="1356"/>
      <c r="B15" s="1357"/>
      <c r="C15" s="1356"/>
      <c r="D15" s="1361"/>
      <c r="E15" s="1357"/>
      <c r="F15" s="1382"/>
      <c r="G15" s="1383"/>
      <c r="H15" s="1385"/>
      <c r="I15" s="1386"/>
    </row>
    <row r="16" spans="1:9" ht="12.95" customHeight="1" x14ac:dyDescent="0.2">
      <c r="A16" s="1356"/>
      <c r="B16" s="1357"/>
      <c r="C16" s="1356"/>
      <c r="D16" s="1361"/>
      <c r="E16" s="1357"/>
      <c r="F16" s="45" t="s">
        <v>11</v>
      </c>
      <c r="G16" s="15"/>
      <c r="H16" s="1484" t="e">
        <f>H14*100/H12</f>
        <v>#DIV/0!</v>
      </c>
      <c r="I16" s="1386" t="s">
        <v>13</v>
      </c>
    </row>
    <row r="17" spans="1:9" ht="12.95" customHeight="1" x14ac:dyDescent="0.2">
      <c r="A17" s="1356"/>
      <c r="B17" s="1357"/>
      <c r="C17" s="1356"/>
      <c r="D17" s="1361"/>
      <c r="E17" s="1357"/>
      <c r="F17" s="45"/>
      <c r="G17" s="15"/>
      <c r="H17" s="1484"/>
      <c r="I17" s="1386"/>
    </row>
    <row r="18" spans="1:9" ht="12.95" customHeight="1" x14ac:dyDescent="0.2">
      <c r="A18" s="1356"/>
      <c r="B18" s="1357"/>
      <c r="C18" s="1356"/>
      <c r="D18" s="1361"/>
      <c r="E18" s="1357"/>
      <c r="F18" s="20"/>
      <c r="G18" s="21"/>
      <c r="H18" s="21"/>
      <c r="I18" s="14"/>
    </row>
    <row r="19" spans="1:9" ht="12.95" customHeight="1" x14ac:dyDescent="0.2">
      <c r="A19" s="1356"/>
      <c r="B19" s="1357"/>
      <c r="C19" s="1356"/>
      <c r="D19" s="1361"/>
      <c r="E19" s="1357"/>
      <c r="F19" s="20"/>
      <c r="G19" s="21"/>
      <c r="H19" s="21"/>
      <c r="I19" s="14"/>
    </row>
    <row r="20" spans="1:9" ht="12.95" hidden="1" customHeight="1" x14ac:dyDescent="0.2">
      <c r="A20" s="1356"/>
      <c r="B20" s="1357"/>
      <c r="C20" s="1356"/>
      <c r="D20" s="1361"/>
      <c r="E20" s="1357"/>
      <c r="F20" s="20"/>
      <c r="G20" s="21"/>
      <c r="H20" s="21"/>
      <c r="I20" s="21"/>
    </row>
    <row r="21" spans="1:9" ht="12.95" hidden="1" customHeight="1" x14ac:dyDescent="0.2">
      <c r="A21" s="1356"/>
      <c r="B21" s="1357"/>
      <c r="C21" s="1356"/>
      <c r="D21" s="1361"/>
      <c r="E21" s="1357"/>
      <c r="F21" s="20"/>
      <c r="G21" s="21"/>
      <c r="H21" s="21"/>
      <c r="I21" s="21"/>
    </row>
    <row r="22" spans="1:9" ht="12.95" hidden="1" customHeight="1" x14ac:dyDescent="0.2">
      <c r="A22" s="1356"/>
      <c r="B22" s="1357"/>
      <c r="C22" s="1356"/>
      <c r="D22" s="1361"/>
      <c r="E22" s="1357"/>
      <c r="F22" s="20"/>
      <c r="G22" s="21"/>
      <c r="H22" s="21"/>
      <c r="I22" s="21"/>
    </row>
    <row r="23" spans="1:9" ht="22.7" hidden="1" customHeight="1" x14ac:dyDescent="0.2">
      <c r="A23" s="1359"/>
      <c r="B23" s="1360"/>
      <c r="C23" s="1359"/>
      <c r="D23" s="1369"/>
      <c r="E23" s="1360"/>
      <c r="F23" s="22"/>
      <c r="G23" s="23"/>
      <c r="H23" s="23"/>
      <c r="I23" s="23"/>
    </row>
    <row r="24" spans="1:9" ht="13.7" customHeight="1" x14ac:dyDescent="0.2">
      <c r="A24" s="1644" t="s">
        <v>884</v>
      </c>
      <c r="B24" s="1645"/>
      <c r="C24" s="1645"/>
      <c r="D24" s="1645"/>
      <c r="E24" s="1645"/>
      <c r="F24" s="1645"/>
      <c r="G24" s="1645"/>
      <c r="H24" s="1645"/>
      <c r="I24" s="1646"/>
    </row>
    <row r="25" spans="1:9" s="358" customFormat="1" x14ac:dyDescent="0.2">
      <c r="A25" s="1922" t="s">
        <v>752</v>
      </c>
      <c r="B25" s="1779"/>
      <c r="C25" s="1922" t="s">
        <v>631</v>
      </c>
      <c r="D25" s="1778"/>
      <c r="E25" s="1779"/>
      <c r="F25" s="725"/>
      <c r="G25" s="726" t="s">
        <v>644</v>
      </c>
      <c r="H25" s="727"/>
      <c r="I25" s="728"/>
    </row>
    <row r="26" spans="1:9" s="358" customFormat="1" ht="19.149999999999999" customHeight="1" x14ac:dyDescent="0.2">
      <c r="A26" s="1356"/>
      <c r="B26" s="1357"/>
      <c r="C26" s="1356"/>
      <c r="D26" s="1361"/>
      <c r="E26" s="1361"/>
      <c r="F26" s="735"/>
      <c r="G26" s="2086" t="s">
        <v>645</v>
      </c>
      <c r="H26" s="2086"/>
      <c r="I26" s="2087"/>
    </row>
    <row r="27" spans="1:9" s="358" customFormat="1" x14ac:dyDescent="0.2">
      <c r="A27" s="1356"/>
      <c r="B27" s="1357"/>
      <c r="C27" s="622" t="s">
        <v>632</v>
      </c>
      <c r="D27" s="63"/>
      <c r="E27" s="64"/>
      <c r="F27" s="630"/>
      <c r="G27" s="631" t="s">
        <v>646</v>
      </c>
      <c r="H27" s="632"/>
      <c r="I27" s="633"/>
    </row>
    <row r="28" spans="1:9" s="358" customFormat="1" ht="13.7" customHeight="1" x14ac:dyDescent="0.2">
      <c r="A28" s="1356"/>
      <c r="B28" s="1357"/>
      <c r="C28" s="90" t="s">
        <v>633</v>
      </c>
      <c r="D28" s="63"/>
      <c r="E28" s="64"/>
      <c r="F28" s="630"/>
      <c r="G28" s="634" t="s">
        <v>647</v>
      </c>
      <c r="H28" s="635"/>
      <c r="I28" s="618"/>
    </row>
    <row r="29" spans="1:9" s="358" customFormat="1" ht="14.25" customHeight="1" x14ac:dyDescent="0.2">
      <c r="A29" s="1356"/>
      <c r="B29" s="1357"/>
      <c r="C29" s="623"/>
      <c r="D29" s="624"/>
      <c r="E29" s="625"/>
      <c r="F29" s="401"/>
      <c r="G29" s="292" t="s">
        <v>648</v>
      </c>
      <c r="H29" s="636"/>
      <c r="I29" s="619"/>
    </row>
    <row r="30" spans="1:9" s="358" customFormat="1" ht="14.25" customHeight="1" x14ac:dyDescent="0.2">
      <c r="A30" s="1356"/>
      <c r="B30" s="1357"/>
      <c r="C30" s="623"/>
      <c r="D30" s="624"/>
      <c r="E30" s="625"/>
      <c r="F30" s="20"/>
      <c r="G30" s="637" t="s">
        <v>649</v>
      </c>
      <c r="H30" s="636"/>
      <c r="I30" s="619"/>
    </row>
    <row r="31" spans="1:9" s="358" customFormat="1" ht="14.25" customHeight="1" x14ac:dyDescent="0.2">
      <c r="A31" s="1359"/>
      <c r="B31" s="1360"/>
      <c r="C31" s="771"/>
      <c r="D31" s="772"/>
      <c r="E31" s="773"/>
      <c r="F31" s="774"/>
      <c r="G31" s="775" t="s">
        <v>650</v>
      </c>
      <c r="H31" s="710"/>
      <c r="I31" s="619"/>
    </row>
    <row r="32" spans="1:9" s="975" customFormat="1" ht="15.6" customHeight="1" x14ac:dyDescent="0.2">
      <c r="A32" s="1356" t="s">
        <v>753</v>
      </c>
      <c r="B32" s="1357"/>
      <c r="C32" s="1356" t="s">
        <v>634</v>
      </c>
      <c r="D32" s="1361"/>
      <c r="E32" s="1357"/>
      <c r="F32" s="795"/>
      <c r="G32" s="974"/>
      <c r="H32" s="137"/>
      <c r="I32" s="138"/>
    </row>
    <row r="33" spans="1:9" s="358" customFormat="1" ht="28.5" customHeight="1" x14ac:dyDescent="0.2">
      <c r="A33" s="1356"/>
      <c r="B33" s="1357"/>
      <c r="C33" s="1356"/>
      <c r="D33" s="1361"/>
      <c r="E33" s="1357"/>
      <c r="F33" s="638" t="s">
        <v>651</v>
      </c>
      <c r="G33" s="634"/>
      <c r="H33" s="639"/>
      <c r="I33" s="640"/>
    </row>
    <row r="34" spans="1:9" s="358" customFormat="1" ht="13.7" customHeight="1" x14ac:dyDescent="0.2">
      <c r="A34" s="1356"/>
      <c r="B34" s="1357"/>
      <c r="C34" s="1356"/>
      <c r="D34" s="1361"/>
      <c r="E34" s="1357"/>
      <c r="F34" s="301"/>
      <c r="G34" s="16" t="s">
        <v>652</v>
      </c>
      <c r="H34" s="16"/>
      <c r="I34" s="411"/>
    </row>
    <row r="35" spans="1:9" s="358" customFormat="1" x14ac:dyDescent="0.2">
      <c r="A35" s="1356"/>
      <c r="B35" s="1357"/>
      <c r="C35" s="57" t="s">
        <v>635</v>
      </c>
      <c r="D35" s="620"/>
      <c r="E35" s="626"/>
      <c r="F35" s="570"/>
      <c r="G35" s="1390" t="s">
        <v>653</v>
      </c>
      <c r="H35" s="1390"/>
      <c r="I35" s="1391"/>
    </row>
    <row r="36" spans="1:9" s="358" customFormat="1" ht="13.7" customHeight="1" x14ac:dyDescent="0.2">
      <c r="A36" s="1356"/>
      <c r="B36" s="1357"/>
      <c r="C36" s="40" t="s">
        <v>636</v>
      </c>
      <c r="D36" s="620"/>
      <c r="E36" s="626"/>
      <c r="F36" s="570"/>
      <c r="G36" s="1390" t="s">
        <v>654</v>
      </c>
      <c r="H36" s="1390"/>
      <c r="I36" s="1391"/>
    </row>
    <row r="37" spans="1:9" s="278" customFormat="1" ht="13.7" customHeight="1" x14ac:dyDescent="0.2">
      <c r="A37" s="1356"/>
      <c r="B37" s="1357"/>
      <c r="C37" s="40" t="s">
        <v>637</v>
      </c>
      <c r="D37" s="620"/>
      <c r="E37" s="626"/>
      <c r="F37" s="389"/>
      <c r="G37" s="1390" t="s">
        <v>655</v>
      </c>
      <c r="H37" s="1390"/>
      <c r="I37" s="1391"/>
    </row>
    <row r="38" spans="1:9" s="278" customFormat="1" x14ac:dyDescent="0.2">
      <c r="A38" s="1356"/>
      <c r="B38" s="1357"/>
      <c r="C38" s="627" t="s">
        <v>638</v>
      </c>
      <c r="D38" s="620"/>
      <c r="E38" s="626"/>
      <c r="F38" s="389"/>
      <c r="G38" s="1390"/>
      <c r="H38" s="1390"/>
      <c r="I38" s="1391"/>
    </row>
    <row r="39" spans="1:9" s="278" customFormat="1" x14ac:dyDescent="0.2">
      <c r="A39" s="90"/>
      <c r="B39" s="64"/>
      <c r="C39" s="31" t="s">
        <v>639</v>
      </c>
      <c r="D39" s="620"/>
      <c r="E39" s="626"/>
      <c r="F39" s="389"/>
      <c r="G39" s="38" t="s">
        <v>656</v>
      </c>
      <c r="H39" s="292"/>
      <c r="I39" s="641"/>
    </row>
    <row r="40" spans="1:9" s="278" customFormat="1" ht="13.7" customHeight="1" x14ac:dyDescent="0.2">
      <c r="A40" s="90"/>
      <c r="B40" s="64"/>
      <c r="C40" s="40" t="s">
        <v>640</v>
      </c>
      <c r="D40" s="620"/>
      <c r="E40" s="626"/>
      <c r="F40" s="391"/>
      <c r="G40" s="2088"/>
      <c r="H40" s="2089"/>
      <c r="I40" s="2090"/>
    </row>
    <row r="41" spans="1:9" s="278" customFormat="1" ht="13.7" customHeight="1" x14ac:dyDescent="0.2">
      <c r="A41" s="515"/>
      <c r="B41" s="516"/>
      <c r="C41" s="40" t="s">
        <v>641</v>
      </c>
      <c r="D41" s="621"/>
      <c r="E41" s="628"/>
      <c r="F41" s="642"/>
      <c r="G41" s="2091"/>
      <c r="H41" s="2092"/>
      <c r="I41" s="2093"/>
    </row>
    <row r="42" spans="1:9" s="278" customFormat="1" ht="15" customHeight="1" x14ac:dyDescent="0.2">
      <c r="A42" s="515"/>
      <c r="B42" s="516"/>
      <c r="C42" s="40" t="s">
        <v>642</v>
      </c>
      <c r="D42" s="620"/>
      <c r="E42" s="626"/>
      <c r="F42" s="2094"/>
      <c r="G42" s="2095"/>
      <c r="H42" s="2095"/>
      <c r="I42" s="2096"/>
    </row>
    <row r="43" spans="1:9" s="278" customFormat="1" x14ac:dyDescent="0.2">
      <c r="A43" s="515"/>
      <c r="B43" s="516"/>
      <c r="C43" s="629"/>
      <c r="D43" s="620"/>
      <c r="E43" s="626"/>
      <c r="F43" s="2094"/>
      <c r="G43" s="2095"/>
      <c r="H43" s="2095"/>
      <c r="I43" s="2096"/>
    </row>
    <row r="44" spans="1:9" s="285" customFormat="1" ht="12.95" customHeight="1" x14ac:dyDescent="0.2">
      <c r="A44" s="515"/>
      <c r="B44" s="516"/>
      <c r="C44" s="1356" t="s">
        <v>643</v>
      </c>
      <c r="D44" s="1361"/>
      <c r="E44" s="1357"/>
      <c r="F44" s="521"/>
      <c r="G44" s="526"/>
      <c r="H44" s="526"/>
      <c r="I44" s="522"/>
    </row>
    <row r="45" spans="1:9" s="285" customFormat="1" ht="12.95" customHeight="1" x14ac:dyDescent="0.2">
      <c r="A45" s="515"/>
      <c r="B45" s="516"/>
      <c r="C45" s="1356"/>
      <c r="D45" s="1361"/>
      <c r="E45" s="1357"/>
      <c r="F45" s="521"/>
      <c r="G45" s="526"/>
      <c r="H45" s="526"/>
      <c r="I45" s="522"/>
    </row>
    <row r="46" spans="1:9" s="285" customFormat="1" ht="12.95" customHeight="1" x14ac:dyDescent="0.2">
      <c r="A46" s="518"/>
      <c r="B46" s="519"/>
      <c r="C46" s="581"/>
      <c r="D46" s="582"/>
      <c r="E46" s="583"/>
      <c r="F46" s="523"/>
      <c r="G46" s="524"/>
      <c r="H46" s="524"/>
      <c r="I46" s="525"/>
    </row>
    <row r="47" spans="1:9" ht="15.6" customHeight="1" x14ac:dyDescent="0.2">
      <c r="A47" s="1354" t="s">
        <v>657</v>
      </c>
      <c r="B47" s="1355"/>
      <c r="C47" s="1354" t="s">
        <v>658</v>
      </c>
      <c r="D47" s="1362"/>
      <c r="E47" s="1355"/>
      <c r="F47" s="2028" t="s">
        <v>519</v>
      </c>
      <c r="G47" s="2029"/>
      <c r="H47" s="572" t="s">
        <v>659</v>
      </c>
      <c r="I47" s="572" t="s">
        <v>660</v>
      </c>
    </row>
    <row r="48" spans="1:9" ht="12.95" customHeight="1" x14ac:dyDescent="0.2">
      <c r="A48" s="1356"/>
      <c r="B48" s="1357"/>
      <c r="C48" s="1356"/>
      <c r="D48" s="1533"/>
      <c r="E48" s="1357"/>
      <c r="F48" s="2011" t="s">
        <v>593</v>
      </c>
      <c r="G48" s="2012"/>
      <c r="H48" s="573"/>
      <c r="I48" s="573"/>
    </row>
    <row r="49" spans="1:9" ht="12.95" customHeight="1" x14ac:dyDescent="0.2">
      <c r="A49" s="1356"/>
      <c r="B49" s="1357"/>
      <c r="C49" s="1356"/>
      <c r="D49" s="1533"/>
      <c r="E49" s="1357"/>
      <c r="F49" s="2007" t="s">
        <v>607</v>
      </c>
      <c r="G49" s="2008"/>
      <c r="H49" s="574"/>
      <c r="I49" s="574"/>
    </row>
    <row r="50" spans="1:9" ht="12.95" customHeight="1" x14ac:dyDescent="0.2">
      <c r="A50" s="1356"/>
      <c r="B50" s="1357"/>
      <c r="C50" s="1356"/>
      <c r="D50" s="1533"/>
      <c r="E50" s="1357"/>
      <c r="F50" s="2009" t="s">
        <v>595</v>
      </c>
      <c r="G50" s="2010"/>
      <c r="H50" s="572">
        <v>25</v>
      </c>
      <c r="I50" s="572">
        <v>30</v>
      </c>
    </row>
    <row r="51" spans="1:9" ht="13.7" customHeight="1" x14ac:dyDescent="0.2">
      <c r="A51" s="1356"/>
      <c r="B51" s="1357"/>
      <c r="C51" s="90"/>
      <c r="D51" s="63"/>
      <c r="E51" s="63"/>
      <c r="F51" s="2032" t="s">
        <v>596</v>
      </c>
      <c r="G51" s="2033"/>
      <c r="H51" s="558">
        <f>ROUNDUP(H48*H49/H50,0)</f>
        <v>0</v>
      </c>
      <c r="I51" s="558">
        <f>ROUNDUP(I48*I49/I50,0)</f>
        <v>0</v>
      </c>
    </row>
    <row r="52" spans="1:9" ht="12.95" customHeight="1" x14ac:dyDescent="0.2">
      <c r="A52" s="1356"/>
      <c r="B52" s="1357"/>
      <c r="C52" s="90"/>
      <c r="D52" s="63"/>
      <c r="E52" s="63"/>
      <c r="F52" s="579"/>
      <c r="G52" s="580" t="s">
        <v>606</v>
      </c>
      <c r="H52" s="2034">
        <f>H51+I51</f>
        <v>0</v>
      </c>
      <c r="I52" s="2035"/>
    </row>
    <row r="53" spans="1:9" s="278" customFormat="1" ht="12.95" customHeight="1" x14ac:dyDescent="0.2">
      <c r="A53" s="1356"/>
      <c r="B53" s="1357"/>
      <c r="C53" s="90"/>
      <c r="D53" s="63"/>
      <c r="E53" s="63"/>
      <c r="F53" s="2036" t="s">
        <v>597</v>
      </c>
      <c r="G53" s="2037"/>
      <c r="H53" s="2030"/>
      <c r="I53" s="2031"/>
    </row>
    <row r="54" spans="1:9" ht="12.95" customHeight="1" x14ac:dyDescent="0.2">
      <c r="A54" s="9"/>
      <c r="B54" s="8"/>
      <c r="C54" s="9"/>
      <c r="D54" s="10"/>
      <c r="E54" s="10"/>
      <c r="F54" s="2038"/>
      <c r="G54" s="2039"/>
      <c r="H54" s="2040"/>
      <c r="I54" s="2041"/>
    </row>
    <row r="55" spans="1:9" ht="12.95" customHeight="1" x14ac:dyDescent="0.2">
      <c r="A55" s="9"/>
      <c r="B55" s="8"/>
      <c r="C55" s="9"/>
      <c r="D55" s="10"/>
      <c r="E55" s="10"/>
      <c r="F55" s="689"/>
      <c r="G55" s="690"/>
      <c r="H55" s="691"/>
      <c r="I55" s="692"/>
    </row>
    <row r="56" spans="1:9" ht="12.95" customHeight="1" x14ac:dyDescent="0.2">
      <c r="A56" s="11"/>
      <c r="B56" s="13"/>
      <c r="C56" s="11"/>
      <c r="D56" s="12"/>
      <c r="E56" s="12"/>
      <c r="F56" s="2036"/>
      <c r="G56" s="2042"/>
      <c r="H56" s="2045"/>
      <c r="I56" s="2046"/>
    </row>
    <row r="57" spans="1:9" ht="12.95" customHeight="1" x14ac:dyDescent="0.2">
      <c r="A57" s="1354" t="s">
        <v>661</v>
      </c>
      <c r="B57" s="1355"/>
      <c r="C57" s="616"/>
      <c r="D57" s="61"/>
      <c r="E57" s="62"/>
      <c r="F57" s="2028" t="s">
        <v>662</v>
      </c>
      <c r="G57" s="2029"/>
      <c r="H57" s="609" t="s">
        <v>659</v>
      </c>
      <c r="I57" s="610" t="s">
        <v>660</v>
      </c>
    </row>
    <row r="58" spans="1:9" ht="12.95" customHeight="1" x14ac:dyDescent="0.2">
      <c r="A58" s="1356"/>
      <c r="B58" s="1357"/>
      <c r="C58" s="1356"/>
      <c r="D58" s="1361"/>
      <c r="E58" s="1357"/>
      <c r="F58" s="2007" t="s">
        <v>147</v>
      </c>
      <c r="G58" s="2008"/>
      <c r="H58" s="617"/>
      <c r="I58" s="488"/>
    </row>
    <row r="59" spans="1:9" x14ac:dyDescent="0.2">
      <c r="A59" s="1356"/>
      <c r="B59" s="1357"/>
      <c r="C59" s="1356"/>
      <c r="D59" s="1361"/>
      <c r="E59" s="1357"/>
      <c r="F59" s="577" t="s">
        <v>663</v>
      </c>
      <c r="G59" s="606"/>
      <c r="H59" s="578"/>
      <c r="I59" s="611"/>
    </row>
    <row r="60" spans="1:9" x14ac:dyDescent="0.2">
      <c r="A60" s="1356"/>
      <c r="B60" s="1357"/>
      <c r="C60" s="1356"/>
      <c r="D60" s="1361"/>
      <c r="E60" s="1357"/>
      <c r="F60" s="604"/>
      <c r="G60" s="607" t="s">
        <v>523</v>
      </c>
      <c r="H60" s="612">
        <v>2</v>
      </c>
      <c r="I60" s="613">
        <v>4</v>
      </c>
    </row>
    <row r="61" spans="1:9" x14ac:dyDescent="0.2">
      <c r="A61" s="1356"/>
      <c r="B61" s="1357"/>
      <c r="C61" s="1356"/>
      <c r="D61" s="1361"/>
      <c r="E61" s="1357"/>
      <c r="F61" s="605"/>
      <c r="G61" s="608"/>
      <c r="H61" s="614">
        <f>H58*H60</f>
        <v>0</v>
      </c>
      <c r="I61" s="615">
        <f>I58*I60</f>
        <v>0</v>
      </c>
    </row>
    <row r="62" spans="1:9" x14ac:dyDescent="0.2">
      <c r="A62" s="1356"/>
      <c r="B62" s="1357"/>
      <c r="C62" s="1356"/>
      <c r="D62" s="1361"/>
      <c r="E62" s="1357"/>
      <c r="F62" s="472"/>
      <c r="G62" s="607" t="s">
        <v>524</v>
      </c>
      <c r="H62" s="2084">
        <f>H61+I61</f>
        <v>0</v>
      </c>
      <c r="I62" s="2085"/>
    </row>
    <row r="63" spans="1:9" x14ac:dyDescent="0.2">
      <c r="A63" s="1356"/>
      <c r="B63" s="1357"/>
      <c r="C63" s="9"/>
      <c r="D63" s="10"/>
      <c r="E63" s="8"/>
      <c r="F63" s="2007" t="s">
        <v>627</v>
      </c>
      <c r="G63" s="2008"/>
      <c r="H63" s="2082"/>
      <c r="I63" s="2083"/>
    </row>
    <row r="64" spans="1:9" x14ac:dyDescent="0.2">
      <c r="A64" s="1356"/>
      <c r="B64" s="1357"/>
      <c r="C64" s="9"/>
      <c r="D64" s="10"/>
      <c r="E64" s="10"/>
      <c r="F64" s="33"/>
      <c r="G64" s="35"/>
      <c r="H64" s="35"/>
      <c r="I64" s="36"/>
    </row>
    <row r="65" spans="1:9" x14ac:dyDescent="0.2">
      <c r="A65" s="11"/>
      <c r="B65" s="13"/>
      <c r="C65" s="11"/>
      <c r="D65" s="12"/>
      <c r="E65" s="12"/>
      <c r="F65" s="22"/>
      <c r="G65" s="23"/>
      <c r="H65" s="23"/>
      <c r="I65" s="24"/>
    </row>
  </sheetData>
  <sheetProtection algorithmName="SHA-512" hashValue="tdI58CdtmCZwu25AOLfa7b7ZSXT+AvAo4c8CdVXoLJC1NU/OmPiS5BGjo55iimIlhqdoBTu0+XicSnuc8LUW3Q==" saltValue="fCaGAoYLVUPi9tgqrIjDXA==" spinCount="100000" sheet="1" objects="1" scenarios="1" selectLockedCells="1" selectUnlockedCells="1"/>
  <mergeCells count="58">
    <mergeCell ref="A8:I8"/>
    <mergeCell ref="A10:B23"/>
    <mergeCell ref="C10:E23"/>
    <mergeCell ref="F10:H11"/>
    <mergeCell ref="F12:G13"/>
    <mergeCell ref="H12:H13"/>
    <mergeCell ref="I12:I13"/>
    <mergeCell ref="F14:G15"/>
    <mergeCell ref="H14:H15"/>
    <mergeCell ref="I14:I15"/>
    <mergeCell ref="H16:H17"/>
    <mergeCell ref="I16:I17"/>
    <mergeCell ref="A5:I5"/>
    <mergeCell ref="A6:I6"/>
    <mergeCell ref="A7:B7"/>
    <mergeCell ref="C7:E7"/>
    <mergeCell ref="F7:I7"/>
    <mergeCell ref="A1:D1"/>
    <mergeCell ref="E1:G1"/>
    <mergeCell ref="H1:I4"/>
    <mergeCell ref="A2:D2"/>
    <mergeCell ref="F2:G2"/>
    <mergeCell ref="B3:G3"/>
    <mergeCell ref="A4:G4"/>
    <mergeCell ref="A24:I24"/>
    <mergeCell ref="H52:I52"/>
    <mergeCell ref="F53:G53"/>
    <mergeCell ref="H53:I53"/>
    <mergeCell ref="G36:I36"/>
    <mergeCell ref="G37:I38"/>
    <mergeCell ref="G26:I26"/>
    <mergeCell ref="G40:I41"/>
    <mergeCell ref="F42:I43"/>
    <mergeCell ref="F54:G54"/>
    <mergeCell ref="H54:I54"/>
    <mergeCell ref="A47:B53"/>
    <mergeCell ref="F47:G47"/>
    <mergeCell ref="F48:G48"/>
    <mergeCell ref="F49:G49"/>
    <mergeCell ref="F50:G50"/>
    <mergeCell ref="F51:G51"/>
    <mergeCell ref="C47:E50"/>
    <mergeCell ref="H63:I63"/>
    <mergeCell ref="A25:B31"/>
    <mergeCell ref="A32:B38"/>
    <mergeCell ref="C25:E26"/>
    <mergeCell ref="C32:E34"/>
    <mergeCell ref="C44:E45"/>
    <mergeCell ref="A57:B64"/>
    <mergeCell ref="F57:G57"/>
    <mergeCell ref="C58:E59"/>
    <mergeCell ref="F58:G58"/>
    <mergeCell ref="C60:E62"/>
    <mergeCell ref="H62:I62"/>
    <mergeCell ref="F63:G63"/>
    <mergeCell ref="F56:G56"/>
    <mergeCell ref="G35:I35"/>
    <mergeCell ref="H56:I56"/>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9" r:id="rId4" name="Check Box 9">
              <controlPr defaultSize="0" autoFill="0" autoLine="0" autoPict="0">
                <anchor moveWithCells="1">
                  <from>
                    <xdr:col>5</xdr:col>
                    <xdr:colOff>285750</xdr:colOff>
                    <xdr:row>24</xdr:row>
                    <xdr:rowOff>19050</xdr:rowOff>
                  </from>
                  <to>
                    <xdr:col>5</xdr:col>
                    <xdr:colOff>504825</xdr:colOff>
                    <xdr:row>25</xdr:row>
                    <xdr:rowOff>0</xdr:rowOff>
                  </to>
                </anchor>
              </controlPr>
            </control>
          </mc:Choice>
        </mc:AlternateContent>
        <mc:AlternateContent xmlns:mc="http://schemas.openxmlformats.org/markup-compatibility/2006">
          <mc:Choice Requires="x14">
            <control shapeId="30730" r:id="rId5" name="Check Box 10">
              <controlPr defaultSize="0" autoFill="0" autoLine="0" autoPict="0">
                <anchor moveWithCells="1">
                  <from>
                    <xdr:col>5</xdr:col>
                    <xdr:colOff>285750</xdr:colOff>
                    <xdr:row>26</xdr:row>
                    <xdr:rowOff>9525</xdr:rowOff>
                  </from>
                  <to>
                    <xdr:col>5</xdr:col>
                    <xdr:colOff>504825</xdr:colOff>
                    <xdr:row>27</xdr:row>
                    <xdr:rowOff>9525</xdr:rowOff>
                  </to>
                </anchor>
              </controlPr>
            </control>
          </mc:Choice>
        </mc:AlternateContent>
        <mc:AlternateContent xmlns:mc="http://schemas.openxmlformats.org/markup-compatibility/2006">
          <mc:Choice Requires="x14">
            <control shapeId="30733" r:id="rId6" name="Check Box 13">
              <controlPr defaultSize="0" autoFill="0" autoLine="0" autoPict="0">
                <anchor moveWithCells="1">
                  <from>
                    <xdr:col>5</xdr:col>
                    <xdr:colOff>285750</xdr:colOff>
                    <xdr:row>25</xdr:row>
                    <xdr:rowOff>9525</xdr:rowOff>
                  </from>
                  <to>
                    <xdr:col>5</xdr:col>
                    <xdr:colOff>504825</xdr:colOff>
                    <xdr:row>25</xdr:row>
                    <xdr:rowOff>171450</xdr:rowOff>
                  </to>
                </anchor>
              </controlPr>
            </control>
          </mc:Choice>
        </mc:AlternateContent>
        <mc:AlternateContent xmlns:mc="http://schemas.openxmlformats.org/markup-compatibility/2006">
          <mc:Choice Requires="x14">
            <control shapeId="30734" r:id="rId7" name="Check Box 14">
              <controlPr defaultSize="0" autoFill="0" autoLine="0" autoPict="0">
                <anchor moveWithCells="1">
                  <from>
                    <xdr:col>5</xdr:col>
                    <xdr:colOff>285750</xdr:colOff>
                    <xdr:row>33</xdr:row>
                    <xdr:rowOff>19050</xdr:rowOff>
                  </from>
                  <to>
                    <xdr:col>5</xdr:col>
                    <xdr:colOff>504825</xdr:colOff>
                    <xdr:row>34</xdr:row>
                    <xdr:rowOff>0</xdr:rowOff>
                  </to>
                </anchor>
              </controlPr>
            </control>
          </mc:Choice>
        </mc:AlternateContent>
        <mc:AlternateContent xmlns:mc="http://schemas.openxmlformats.org/markup-compatibility/2006">
          <mc:Choice Requires="x14">
            <control shapeId="30735" r:id="rId8" name="Check Box 15">
              <controlPr defaultSize="0" autoFill="0" autoLine="0" autoPict="0">
                <anchor moveWithCells="1">
                  <from>
                    <xdr:col>5</xdr:col>
                    <xdr:colOff>285750</xdr:colOff>
                    <xdr:row>34</xdr:row>
                    <xdr:rowOff>19050</xdr:rowOff>
                  </from>
                  <to>
                    <xdr:col>5</xdr:col>
                    <xdr:colOff>504825</xdr:colOff>
                    <xdr:row>35</xdr:row>
                    <xdr:rowOff>0</xdr:rowOff>
                  </to>
                </anchor>
              </controlPr>
            </control>
          </mc:Choice>
        </mc:AlternateContent>
        <mc:AlternateContent xmlns:mc="http://schemas.openxmlformats.org/markup-compatibility/2006">
          <mc:Choice Requires="x14">
            <control shapeId="30736" r:id="rId9" name="Check Box 16">
              <controlPr defaultSize="0" autoFill="0" autoLine="0" autoPict="0">
                <anchor moveWithCells="1">
                  <from>
                    <xdr:col>5</xdr:col>
                    <xdr:colOff>285750</xdr:colOff>
                    <xdr:row>35</xdr:row>
                    <xdr:rowOff>19050</xdr:rowOff>
                  </from>
                  <to>
                    <xdr:col>5</xdr:col>
                    <xdr:colOff>504825</xdr:colOff>
                    <xdr:row>36</xdr:row>
                    <xdr:rowOff>0</xdr:rowOff>
                  </to>
                </anchor>
              </controlPr>
            </control>
          </mc:Choice>
        </mc:AlternateContent>
        <mc:AlternateContent xmlns:mc="http://schemas.openxmlformats.org/markup-compatibility/2006">
          <mc:Choice Requires="x14">
            <control shapeId="30737" r:id="rId10" name="Check Box 17">
              <controlPr defaultSize="0" autoFill="0" autoLine="0" autoPict="0">
                <anchor moveWithCells="1">
                  <from>
                    <xdr:col>5</xdr:col>
                    <xdr:colOff>285750</xdr:colOff>
                    <xdr:row>36</xdr:row>
                    <xdr:rowOff>76200</xdr:rowOff>
                  </from>
                  <to>
                    <xdr:col>5</xdr:col>
                    <xdr:colOff>504825</xdr:colOff>
                    <xdr:row>37</xdr:row>
                    <xdr:rowOff>57150</xdr:rowOff>
                  </to>
                </anchor>
              </controlPr>
            </control>
          </mc:Choice>
        </mc:AlternateContent>
        <mc:AlternateContent xmlns:mc="http://schemas.openxmlformats.org/markup-compatibility/2006">
          <mc:Choice Requires="x14">
            <control shapeId="30738" r:id="rId11" name="Check Box 18">
              <controlPr defaultSize="0" autoFill="0" autoLine="0" autoPict="0">
                <anchor moveWithCells="1">
                  <from>
                    <xdr:col>5</xdr:col>
                    <xdr:colOff>285750</xdr:colOff>
                    <xdr:row>38</xdr:row>
                    <xdr:rowOff>19050</xdr:rowOff>
                  </from>
                  <to>
                    <xdr:col>5</xdr:col>
                    <xdr:colOff>504825</xdr:colOff>
                    <xdr:row>39</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84"/>
  <sheetViews>
    <sheetView view="pageLayout" zoomScale="120" zoomScaleNormal="100" zoomScalePageLayoutView="120" workbookViewId="0">
      <selection activeCell="A3" sqref="A3"/>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708</v>
      </c>
      <c r="B5" s="1747"/>
      <c r="C5" s="1747"/>
      <c r="D5" s="1747"/>
      <c r="E5" s="1747"/>
      <c r="F5" s="1747"/>
      <c r="G5" s="1747"/>
      <c r="H5" s="1747"/>
      <c r="I5" s="1748"/>
    </row>
    <row r="6" spans="1:9" s="878" customFormat="1" x14ac:dyDescent="0.2">
      <c r="A6" s="2133" t="s">
        <v>3</v>
      </c>
      <c r="B6" s="2134"/>
      <c r="C6" s="2134"/>
      <c r="D6" s="2134"/>
      <c r="E6" s="2134"/>
      <c r="F6" s="2134"/>
      <c r="G6" s="2134"/>
      <c r="H6" s="2134"/>
      <c r="I6" s="2135"/>
    </row>
    <row r="7" spans="1:9" ht="23.25" customHeight="1" x14ac:dyDescent="0.2">
      <c r="A7" s="1898" t="s">
        <v>4</v>
      </c>
      <c r="B7" s="1899"/>
      <c r="C7" s="1898" t="s">
        <v>5</v>
      </c>
      <c r="D7" s="1900"/>
      <c r="E7" s="1899"/>
      <c r="F7" s="1901" t="s">
        <v>6</v>
      </c>
      <c r="G7" s="1902"/>
      <c r="H7" s="1902"/>
      <c r="I7" s="1903"/>
    </row>
    <row r="8" spans="1:9" s="3" customFormat="1" ht="16.5" customHeight="1" x14ac:dyDescent="0.2">
      <c r="A8" s="1036" t="s">
        <v>7</v>
      </c>
      <c r="B8" s="1037"/>
      <c r="C8" s="1038"/>
      <c r="D8" s="1039"/>
      <c r="E8" s="1037"/>
      <c r="F8" s="1038"/>
      <c r="G8" s="1039"/>
      <c r="H8" s="1039"/>
      <c r="I8" s="1037"/>
    </row>
    <row r="9" spans="1:9" ht="12.95" customHeight="1" x14ac:dyDescent="0.2">
      <c r="A9" s="1356" t="s">
        <v>741</v>
      </c>
      <c r="B9" s="1357"/>
      <c r="C9" s="1356" t="s">
        <v>664</v>
      </c>
      <c r="D9" s="1361"/>
      <c r="E9" s="1357"/>
      <c r="F9" s="1510" t="s">
        <v>8</v>
      </c>
      <c r="G9" s="1511"/>
      <c r="H9" s="1511"/>
      <c r="I9" s="14"/>
    </row>
    <row r="10" spans="1:9" ht="14.25" customHeight="1" x14ac:dyDescent="0.2">
      <c r="A10" s="1356"/>
      <c r="B10" s="1357"/>
      <c r="C10" s="1356"/>
      <c r="D10" s="1361"/>
      <c r="E10" s="1357"/>
      <c r="F10" s="1510"/>
      <c r="G10" s="1511"/>
      <c r="H10" s="1511"/>
      <c r="I10" s="14"/>
    </row>
    <row r="11" spans="1:9" ht="12.95" customHeight="1" x14ac:dyDescent="0.2">
      <c r="A11" s="1356"/>
      <c r="B11" s="1357"/>
      <c r="C11" s="1356"/>
      <c r="D11" s="1361"/>
      <c r="E11" s="1357"/>
      <c r="F11" s="1382" t="s">
        <v>9</v>
      </c>
      <c r="G11" s="1383"/>
      <c r="H11" s="1384"/>
      <c r="I11" s="1386" t="s">
        <v>12</v>
      </c>
    </row>
    <row r="12" spans="1:9" ht="12.95" customHeight="1" x14ac:dyDescent="0.2">
      <c r="A12" s="1356"/>
      <c r="B12" s="1357"/>
      <c r="C12" s="1356"/>
      <c r="D12" s="1361"/>
      <c r="E12" s="1357"/>
      <c r="F12" s="1382"/>
      <c r="G12" s="1383"/>
      <c r="H12" s="1385"/>
      <c r="I12" s="1386"/>
    </row>
    <row r="13" spans="1:9" ht="12.95" customHeight="1" x14ac:dyDescent="0.2">
      <c r="A13" s="1356"/>
      <c r="B13" s="1357"/>
      <c r="C13" s="1356"/>
      <c r="D13" s="1361"/>
      <c r="E13" s="1357"/>
      <c r="F13" s="1382" t="s">
        <v>10</v>
      </c>
      <c r="G13" s="1383"/>
      <c r="H13" s="1384"/>
      <c r="I13" s="1386" t="s">
        <v>12</v>
      </c>
    </row>
    <row r="14" spans="1:9" ht="12.95" customHeight="1" x14ac:dyDescent="0.2">
      <c r="A14" s="1356"/>
      <c r="B14" s="1357"/>
      <c r="C14" s="1356"/>
      <c r="D14" s="1361"/>
      <c r="E14" s="1357"/>
      <c r="F14" s="1382"/>
      <c r="G14" s="1383"/>
      <c r="H14" s="1385"/>
      <c r="I14" s="1386"/>
    </row>
    <row r="15" spans="1:9" ht="12.95" customHeight="1" x14ac:dyDescent="0.2">
      <c r="A15" s="1356"/>
      <c r="B15" s="1357"/>
      <c r="C15" s="1356"/>
      <c r="D15" s="1361"/>
      <c r="E15" s="1357"/>
      <c r="F15" s="45" t="s">
        <v>11</v>
      </c>
      <c r="G15" s="15"/>
      <c r="H15" s="1484" t="e">
        <f>H13*100/H11</f>
        <v>#DIV/0!</v>
      </c>
      <c r="I15" s="1386" t="s">
        <v>13</v>
      </c>
    </row>
    <row r="16" spans="1:9" ht="12.95" customHeight="1" x14ac:dyDescent="0.2">
      <c r="A16" s="1356"/>
      <c r="B16" s="1357"/>
      <c r="C16" s="1356"/>
      <c r="D16" s="1361"/>
      <c r="E16" s="1357"/>
      <c r="F16" s="45"/>
      <c r="G16" s="15"/>
      <c r="H16" s="1484"/>
      <c r="I16" s="1386"/>
    </row>
    <row r="17" spans="1:9" ht="12.95" customHeight="1" x14ac:dyDescent="0.2">
      <c r="A17" s="1356"/>
      <c r="B17" s="1357"/>
      <c r="C17" s="1356"/>
      <c r="D17" s="1361"/>
      <c r="E17" s="1357"/>
      <c r="F17" s="20"/>
      <c r="G17" s="21"/>
      <c r="H17" s="21"/>
      <c r="I17" s="14"/>
    </row>
    <row r="18" spans="1:9" ht="12.95" customHeight="1" x14ac:dyDescent="0.2">
      <c r="A18" s="1356"/>
      <c r="B18" s="1357"/>
      <c r="C18" s="1356"/>
      <c r="D18" s="1361"/>
      <c r="E18" s="1357"/>
      <c r="F18" s="20"/>
      <c r="G18" s="21"/>
      <c r="H18" s="21"/>
      <c r="I18" s="14"/>
    </row>
    <row r="19" spans="1:9" ht="12.95" customHeight="1" x14ac:dyDescent="0.2">
      <c r="A19" s="1356"/>
      <c r="B19" s="1357"/>
      <c r="C19" s="1356"/>
      <c r="D19" s="1361"/>
      <c r="E19" s="1357"/>
      <c r="F19" s="20"/>
      <c r="G19" s="21"/>
      <c r="H19" s="21"/>
      <c r="I19" s="14"/>
    </row>
    <row r="20" spans="1:9" ht="12.95" hidden="1" customHeight="1" x14ac:dyDescent="0.2">
      <c r="A20" s="1356"/>
      <c r="B20" s="1357"/>
      <c r="C20" s="1356"/>
      <c r="D20" s="1361"/>
      <c r="E20" s="1357"/>
      <c r="F20" s="20"/>
      <c r="G20" s="21"/>
      <c r="H20" s="21"/>
      <c r="I20" s="14"/>
    </row>
    <row r="21" spans="1:9" ht="12.95" hidden="1" customHeight="1" x14ac:dyDescent="0.2">
      <c r="A21" s="1356"/>
      <c r="B21" s="1357"/>
      <c r="C21" s="1356"/>
      <c r="D21" s="1361"/>
      <c r="E21" s="1357"/>
      <c r="F21" s="20"/>
      <c r="G21" s="21"/>
      <c r="H21" s="21"/>
      <c r="I21" s="14"/>
    </row>
    <row r="22" spans="1:9" ht="22.7" hidden="1" customHeight="1" x14ac:dyDescent="0.2">
      <c r="A22" s="1359"/>
      <c r="B22" s="1360"/>
      <c r="C22" s="1359"/>
      <c r="D22" s="1369"/>
      <c r="E22" s="1360"/>
      <c r="F22" s="22"/>
      <c r="G22" s="23"/>
      <c r="H22" s="23"/>
      <c r="I22" s="24"/>
    </row>
    <row r="23" spans="1:9" s="878" customFormat="1" ht="19.5" customHeight="1" x14ac:dyDescent="0.2">
      <c r="A23" s="1856" t="s">
        <v>731</v>
      </c>
      <c r="B23" s="1857"/>
      <c r="C23" s="1857"/>
      <c r="D23" s="1857"/>
      <c r="E23" s="1857"/>
      <c r="F23" s="1857"/>
      <c r="G23" s="1857"/>
      <c r="H23" s="1857"/>
      <c r="I23" s="1858"/>
    </row>
    <row r="24" spans="1:9" ht="19.149999999999999" customHeight="1" x14ac:dyDescent="0.2">
      <c r="A24" s="1379" t="s">
        <v>4</v>
      </c>
      <c r="B24" s="1380"/>
      <c r="C24" s="1379" t="s">
        <v>5</v>
      </c>
      <c r="D24" s="1381"/>
      <c r="E24" s="1381"/>
      <c r="F24" s="1505" t="s">
        <v>6</v>
      </c>
      <c r="G24" s="1506"/>
      <c r="H24" s="1506"/>
      <c r="I24" s="1507"/>
    </row>
    <row r="25" spans="1:9" ht="13.7" customHeight="1" x14ac:dyDescent="0.2">
      <c r="A25" s="1576" t="s">
        <v>665</v>
      </c>
      <c r="B25" s="1577"/>
      <c r="C25" s="1576" t="s">
        <v>818</v>
      </c>
      <c r="D25" s="1583"/>
      <c r="E25" s="1583"/>
      <c r="F25" s="879" t="s">
        <v>264</v>
      </c>
      <c r="G25" s="880"/>
      <c r="H25" s="880"/>
      <c r="I25" s="881"/>
    </row>
    <row r="26" spans="1:9" x14ac:dyDescent="0.2">
      <c r="A26" s="1421"/>
      <c r="B26" s="1423"/>
      <c r="C26" s="1421"/>
      <c r="D26" s="1422"/>
      <c r="E26" s="1422"/>
      <c r="F26" s="882"/>
      <c r="G26" s="1428" t="s">
        <v>819</v>
      </c>
      <c r="H26" s="1428"/>
      <c r="I26" s="1429"/>
    </row>
    <row r="27" spans="1:9" x14ac:dyDescent="0.2">
      <c r="A27" s="1421"/>
      <c r="B27" s="1423"/>
      <c r="C27" s="1421"/>
      <c r="D27" s="1422"/>
      <c r="E27" s="1422"/>
      <c r="F27" s="882"/>
      <c r="G27" s="1428"/>
      <c r="H27" s="1428"/>
      <c r="I27" s="1429"/>
    </row>
    <row r="28" spans="1:9" x14ac:dyDescent="0.2">
      <c r="A28" s="1421"/>
      <c r="B28" s="1423"/>
      <c r="C28" s="1421"/>
      <c r="D28" s="1422"/>
      <c r="E28" s="1422"/>
      <c r="F28" s="882"/>
      <c r="G28" s="884" t="s">
        <v>266</v>
      </c>
      <c r="H28" s="788"/>
      <c r="I28" s="883"/>
    </row>
    <row r="29" spans="1:9" x14ac:dyDescent="0.2">
      <c r="A29" s="1421"/>
      <c r="B29" s="1423"/>
      <c r="C29" s="1421"/>
      <c r="D29" s="1422"/>
      <c r="E29" s="1422"/>
      <c r="F29" s="882"/>
      <c r="G29" s="885" t="s">
        <v>820</v>
      </c>
      <c r="H29" s="788"/>
      <c r="I29" s="883"/>
    </row>
    <row r="30" spans="1:9" ht="22.7" customHeight="1" x14ac:dyDescent="0.2">
      <c r="A30" s="1421"/>
      <c r="B30" s="1423"/>
      <c r="C30" s="1421"/>
      <c r="D30" s="1422"/>
      <c r="E30" s="1422"/>
      <c r="F30" s="882"/>
      <c r="G30" s="886" t="s">
        <v>821</v>
      </c>
      <c r="H30" s="788"/>
      <c r="I30" s="883"/>
    </row>
    <row r="31" spans="1:9" ht="19.149999999999999" hidden="1" customHeight="1" x14ac:dyDescent="0.2">
      <c r="A31" s="845"/>
      <c r="B31" s="846"/>
      <c r="C31" s="1688"/>
      <c r="D31" s="1689"/>
      <c r="E31" s="1689"/>
      <c r="F31" s="842"/>
      <c r="G31" s="843"/>
      <c r="H31" s="843"/>
      <c r="I31" s="844"/>
    </row>
    <row r="32" spans="1:9" ht="19.149999999999999" hidden="1" customHeight="1" x14ac:dyDescent="0.2">
      <c r="A32" s="2121"/>
      <c r="B32" s="2122"/>
      <c r="C32" s="2122"/>
      <c r="D32" s="2122"/>
      <c r="E32" s="2122"/>
      <c r="F32" s="2122"/>
      <c r="G32" s="2122"/>
      <c r="H32" s="2122"/>
      <c r="I32" s="2123"/>
    </row>
    <row r="33" spans="1:9" ht="19.149999999999999" hidden="1" customHeight="1" x14ac:dyDescent="0.2">
      <c r="A33" s="2124"/>
      <c r="B33" s="2125"/>
      <c r="C33" s="2125"/>
      <c r="D33" s="2125"/>
      <c r="E33" s="2125"/>
      <c r="F33" s="2125"/>
      <c r="G33" s="2125"/>
      <c r="H33" s="2125"/>
      <c r="I33" s="2126"/>
    </row>
    <row r="34" spans="1:9" s="285" customFormat="1" ht="13.7" customHeight="1" x14ac:dyDescent="0.2">
      <c r="A34" s="1354" t="s">
        <v>666</v>
      </c>
      <c r="B34" s="1355"/>
      <c r="C34" s="1354" t="s">
        <v>670</v>
      </c>
      <c r="D34" s="1362"/>
      <c r="E34" s="1355"/>
      <c r="F34" s="2119" t="s">
        <v>667</v>
      </c>
      <c r="G34" s="2120"/>
      <c r="H34" s="644" t="s">
        <v>668</v>
      </c>
      <c r="I34" s="645" t="s">
        <v>669</v>
      </c>
    </row>
    <row r="35" spans="1:9" s="285" customFormat="1" ht="14.25" customHeight="1" x14ac:dyDescent="0.2">
      <c r="A35" s="1356"/>
      <c r="B35" s="1357"/>
      <c r="C35" s="1356"/>
      <c r="D35" s="1361"/>
      <c r="E35" s="1357"/>
      <c r="F35" s="650" t="s">
        <v>147</v>
      </c>
      <c r="G35" s="651"/>
      <c r="H35" s="668"/>
      <c r="I35" s="669"/>
    </row>
    <row r="36" spans="1:9" s="285" customFormat="1" ht="13.7" customHeight="1" x14ac:dyDescent="0.2">
      <c r="A36" s="1356"/>
      <c r="B36" s="1357"/>
      <c r="C36" s="1356"/>
      <c r="D36" s="1361"/>
      <c r="E36" s="1357"/>
      <c r="F36" s="646" t="s">
        <v>671</v>
      </c>
      <c r="G36" s="647"/>
      <c r="H36" s="648"/>
      <c r="I36" s="649"/>
    </row>
    <row r="37" spans="1:9" s="285" customFormat="1" ht="12.95" customHeight="1" x14ac:dyDescent="0.2">
      <c r="A37" s="1356"/>
      <c r="B37" s="1357"/>
      <c r="C37" s="1356"/>
      <c r="D37" s="1361"/>
      <c r="E37" s="1357"/>
      <c r="F37" s="655"/>
      <c r="G37" s="656" t="s">
        <v>672</v>
      </c>
      <c r="H37" s="612">
        <v>0.8</v>
      </c>
      <c r="I37" s="613">
        <v>0.6</v>
      </c>
    </row>
    <row r="38" spans="1:9" s="285" customFormat="1" ht="12.95" customHeight="1" x14ac:dyDescent="0.2">
      <c r="A38" s="1356"/>
      <c r="B38" s="1357"/>
      <c r="C38" s="985"/>
      <c r="D38" s="92"/>
      <c r="E38" s="986"/>
      <c r="F38" s="2117" t="s">
        <v>673</v>
      </c>
      <c r="G38" s="2118"/>
      <c r="H38" s="657">
        <f>H35*H37</f>
        <v>0</v>
      </c>
      <c r="I38" s="1040">
        <f>I35*I37</f>
        <v>0</v>
      </c>
    </row>
    <row r="39" spans="1:9" s="285" customFormat="1" ht="12.95" customHeight="1" x14ac:dyDescent="0.2">
      <c r="A39" s="978"/>
      <c r="B39" s="979"/>
      <c r="C39" s="2130" t="s">
        <v>822</v>
      </c>
      <c r="D39" s="2131"/>
      <c r="E39" s="2132"/>
      <c r="F39" s="2111" t="s">
        <v>674</v>
      </c>
      <c r="G39" s="2112"/>
      <c r="H39" s="2107"/>
      <c r="I39" s="2109"/>
    </row>
    <row r="40" spans="1:9" s="285" customFormat="1" ht="12.95" customHeight="1" x14ac:dyDescent="0.2">
      <c r="A40" s="983"/>
      <c r="B40" s="984"/>
      <c r="C40" s="94"/>
      <c r="D40" s="95"/>
      <c r="E40" s="96"/>
      <c r="F40" s="2113"/>
      <c r="G40" s="2114"/>
      <c r="H40" s="2108"/>
      <c r="I40" s="2110"/>
    </row>
    <row r="41" spans="1:9" s="285" customFormat="1" ht="28.15" customHeight="1" x14ac:dyDescent="0.2">
      <c r="A41" s="94"/>
      <c r="B41" s="96"/>
      <c r="C41" s="94"/>
      <c r="D41" s="95"/>
      <c r="E41" s="96"/>
      <c r="F41" s="652"/>
      <c r="G41" s="653"/>
      <c r="H41" s="653"/>
      <c r="I41" s="654"/>
    </row>
    <row r="42" spans="1:9" ht="13.7" customHeight="1" x14ac:dyDescent="0.2">
      <c r="A42" s="1354" t="s">
        <v>675</v>
      </c>
      <c r="B42" s="1355"/>
      <c r="C42" s="1354" t="s">
        <v>676</v>
      </c>
      <c r="D42" s="1362"/>
      <c r="E42" s="1355"/>
      <c r="F42" s="43" t="s">
        <v>677</v>
      </c>
      <c r="G42" s="35"/>
      <c r="H42" s="35"/>
      <c r="I42" s="36"/>
    </row>
    <row r="43" spans="1:9" x14ac:dyDescent="0.2">
      <c r="A43" s="1356"/>
      <c r="B43" s="1357"/>
      <c r="C43" s="1356"/>
      <c r="D43" s="1361"/>
      <c r="E43" s="1357"/>
      <c r="F43" s="20"/>
      <c r="G43" s="21" t="s">
        <v>586</v>
      </c>
      <c r="H43" s="21"/>
      <c r="I43" s="14"/>
    </row>
    <row r="44" spans="1:9" x14ac:dyDescent="0.2">
      <c r="A44" s="1356"/>
      <c r="B44" s="1357"/>
      <c r="C44" s="1356"/>
      <c r="D44" s="1361"/>
      <c r="E44" s="1357"/>
      <c r="F44" s="20" t="s">
        <v>678</v>
      </c>
      <c r="G44" s="658"/>
      <c r="H44" s="658"/>
      <c r="I44" s="659"/>
    </row>
    <row r="45" spans="1:9" x14ac:dyDescent="0.2">
      <c r="A45" s="1356"/>
      <c r="B45" s="1357"/>
      <c r="C45" s="1356"/>
      <c r="D45" s="1361"/>
      <c r="E45" s="1357"/>
      <c r="F45" s="20"/>
      <c r="G45" s="658" t="s">
        <v>679</v>
      </c>
      <c r="H45" s="658"/>
      <c r="I45" s="659"/>
    </row>
    <row r="46" spans="1:9" x14ac:dyDescent="0.2">
      <c r="A46" s="1356"/>
      <c r="B46" s="1357"/>
      <c r="C46" s="1356"/>
      <c r="D46" s="1361"/>
      <c r="E46" s="1357"/>
      <c r="F46" s="20"/>
      <c r="G46" s="21" t="s">
        <v>647</v>
      </c>
      <c r="H46" s="21"/>
      <c r="I46" s="14"/>
    </row>
    <row r="47" spans="1:9" x14ac:dyDescent="0.2">
      <c r="A47" s="1356"/>
      <c r="B47" s="1357"/>
      <c r="C47" s="1356"/>
      <c r="D47" s="1361"/>
      <c r="E47" s="1357"/>
      <c r="F47" s="20"/>
      <c r="G47" s="2088"/>
      <c r="H47" s="2090"/>
      <c r="I47" s="44"/>
    </row>
    <row r="48" spans="1:9" ht="18.75" customHeight="1" x14ac:dyDescent="0.2">
      <c r="A48" s="1356"/>
      <c r="B48" s="1357"/>
      <c r="C48" s="1356"/>
      <c r="D48" s="1361"/>
      <c r="E48" s="1357"/>
      <c r="F48" s="20"/>
      <c r="G48" s="2091"/>
      <c r="H48" s="2093"/>
      <c r="I48" s="44"/>
    </row>
    <row r="49" spans="1:9" hidden="1" x14ac:dyDescent="0.2">
      <c r="A49" s="1356"/>
      <c r="B49" s="1357"/>
      <c r="C49" s="1356"/>
      <c r="D49" s="1361"/>
      <c r="E49" s="1357"/>
      <c r="F49" s="20"/>
      <c r="G49" s="2127"/>
      <c r="H49" s="2127"/>
      <c r="I49" s="2128"/>
    </row>
    <row r="50" spans="1:9" hidden="1" x14ac:dyDescent="0.2">
      <c r="A50" s="1356"/>
      <c r="B50" s="1357"/>
      <c r="C50" s="1356"/>
      <c r="D50" s="1361"/>
      <c r="E50" s="1357"/>
      <c r="F50" s="20"/>
      <c r="G50" s="2127"/>
      <c r="H50" s="2127"/>
      <c r="I50" s="2128"/>
    </row>
    <row r="51" spans="1:9" ht="10.9" customHeight="1" x14ac:dyDescent="0.2">
      <c r="A51" s="1356"/>
      <c r="B51" s="1357"/>
      <c r="C51" s="1356"/>
      <c r="D51" s="1361"/>
      <c r="E51" s="1357"/>
      <c r="F51" s="20"/>
      <c r="G51" s="15"/>
      <c r="H51" s="15"/>
      <c r="I51" s="44"/>
    </row>
    <row r="52" spans="1:9" ht="13.7" customHeight="1" x14ac:dyDescent="0.2">
      <c r="A52" s="1354" t="s">
        <v>684</v>
      </c>
      <c r="B52" s="1355"/>
      <c r="C52" s="1354" t="s">
        <v>680</v>
      </c>
      <c r="D52" s="1362"/>
      <c r="E52" s="1355"/>
      <c r="F52" s="2129" t="s">
        <v>681</v>
      </c>
      <c r="G52" s="1449"/>
      <c r="H52" s="1449"/>
      <c r="I52" s="1450"/>
    </row>
    <row r="53" spans="1:9" x14ac:dyDescent="0.2">
      <c r="A53" s="1356"/>
      <c r="B53" s="1357"/>
      <c r="C53" s="1356"/>
      <c r="D53" s="1361"/>
      <c r="E53" s="1357"/>
      <c r="F53" s="1469"/>
      <c r="G53" s="1390"/>
      <c r="H53" s="1390"/>
      <c r="I53" s="1391"/>
    </row>
    <row r="54" spans="1:9" x14ac:dyDescent="0.2">
      <c r="A54" s="1356"/>
      <c r="B54" s="1357"/>
      <c r="C54" s="1356"/>
      <c r="D54" s="1361"/>
      <c r="E54" s="1357"/>
      <c r="F54" s="20"/>
      <c r="G54" s="1390" t="s">
        <v>528</v>
      </c>
      <c r="H54" s="1390"/>
      <c r="I54" s="1391"/>
    </row>
    <row r="55" spans="1:9" x14ac:dyDescent="0.2">
      <c r="A55" s="1356"/>
      <c r="B55" s="1357"/>
      <c r="C55" s="90"/>
      <c r="D55" s="63"/>
      <c r="E55" s="64"/>
      <c r="F55" s="20"/>
      <c r="G55" s="1390"/>
      <c r="H55" s="1390"/>
      <c r="I55" s="1391"/>
    </row>
    <row r="56" spans="1:9" ht="13.7" customHeight="1" x14ac:dyDescent="0.2">
      <c r="A56" s="1356"/>
      <c r="B56" s="1357"/>
      <c r="C56" s="90"/>
      <c r="D56" s="63"/>
      <c r="E56" s="64"/>
      <c r="F56" s="55"/>
      <c r="G56" s="661" t="s">
        <v>529</v>
      </c>
      <c r="H56" s="662"/>
      <c r="I56" s="663"/>
    </row>
    <row r="57" spans="1:9" ht="13.7" customHeight="1" x14ac:dyDescent="0.2">
      <c r="A57" s="1356"/>
      <c r="B57" s="1357"/>
      <c r="C57" s="90"/>
      <c r="D57" s="63"/>
      <c r="E57" s="64"/>
      <c r="F57" s="20"/>
      <c r="G57" s="662"/>
      <c r="H57" s="662"/>
      <c r="I57" s="663"/>
    </row>
    <row r="58" spans="1:9" ht="13.7" customHeight="1" x14ac:dyDescent="0.2">
      <c r="A58" s="1356"/>
      <c r="B58" s="1357"/>
      <c r="C58" s="90"/>
      <c r="D58" s="63"/>
      <c r="E58" s="64"/>
      <c r="F58" s="1315" t="s">
        <v>682</v>
      </c>
      <c r="G58" s="101"/>
      <c r="H58" s="101"/>
      <c r="I58" s="102"/>
    </row>
    <row r="59" spans="1:9" ht="26.1" customHeight="1" x14ac:dyDescent="0.2">
      <c r="A59" s="1356"/>
      <c r="B59" s="1357"/>
      <c r="C59" s="90"/>
      <c r="D59" s="63"/>
      <c r="E59" s="64"/>
      <c r="F59" s="20"/>
      <c r="G59" s="1390" t="s">
        <v>683</v>
      </c>
      <c r="H59" s="1390"/>
      <c r="I59" s="102"/>
    </row>
    <row r="60" spans="1:9" hidden="1" x14ac:dyDescent="0.2">
      <c r="A60" s="1359"/>
      <c r="B60" s="1360"/>
      <c r="C60" s="296"/>
      <c r="D60" s="643"/>
      <c r="E60" s="297"/>
      <c r="F60" s="22"/>
      <c r="G60" s="660"/>
      <c r="H60" s="23"/>
      <c r="I60" s="24"/>
    </row>
    <row r="61" spans="1:9" s="285" customFormat="1" ht="15.6" customHeight="1" x14ac:dyDescent="0.2">
      <c r="A61" s="1354" t="s">
        <v>732</v>
      </c>
      <c r="B61" s="1355"/>
      <c r="C61" s="1350" t="s">
        <v>27</v>
      </c>
      <c r="D61" s="1946"/>
      <c r="E61" s="135"/>
      <c r="F61" s="665" t="s">
        <v>687</v>
      </c>
      <c r="G61" s="284"/>
      <c r="H61" s="284"/>
      <c r="I61" s="666"/>
    </row>
    <row r="62" spans="1:9" s="285" customFormat="1" ht="16.350000000000001" customHeight="1" x14ac:dyDescent="0.2">
      <c r="A62" s="1356"/>
      <c r="B62" s="1357"/>
      <c r="C62" s="1356" t="s">
        <v>685</v>
      </c>
      <c r="D62" s="1361"/>
      <c r="E62" s="1361"/>
      <c r="F62" s="85"/>
      <c r="G62" s="21" t="s">
        <v>688</v>
      </c>
      <c r="H62" s="407"/>
      <c r="I62" s="14"/>
    </row>
    <row r="63" spans="1:9" s="285" customFormat="1" ht="13.7" customHeight="1" x14ac:dyDescent="0.2">
      <c r="A63" s="1356"/>
      <c r="B63" s="1357"/>
      <c r="C63" s="1356"/>
      <c r="D63" s="1361"/>
      <c r="E63" s="1361"/>
      <c r="F63" s="51"/>
      <c r="G63" s="21"/>
      <c r="H63" s="21"/>
      <c r="I63" s="14"/>
    </row>
    <row r="64" spans="1:9" s="285" customFormat="1" ht="12.95" customHeight="1" x14ac:dyDescent="0.2">
      <c r="A64" s="1356"/>
      <c r="B64" s="1357"/>
      <c r="C64" s="1356"/>
      <c r="D64" s="1361"/>
      <c r="E64" s="1361"/>
      <c r="F64" s="136"/>
      <c r="G64" s="1390" t="s">
        <v>689</v>
      </c>
      <c r="H64" s="1390"/>
      <c r="I64" s="1391"/>
    </row>
    <row r="65" spans="1:9" s="285" customFormat="1" ht="19.149999999999999" customHeight="1" x14ac:dyDescent="0.2">
      <c r="A65" s="708"/>
      <c r="B65" s="709"/>
      <c r="C65" s="1356"/>
      <c r="D65" s="1361"/>
      <c r="E65" s="1361"/>
      <c r="F65" s="1523" t="s">
        <v>279</v>
      </c>
      <c r="G65" s="1524"/>
      <c r="H65" s="1524"/>
      <c r="I65" s="1525"/>
    </row>
    <row r="66" spans="1:9" s="285" customFormat="1" ht="12.95" customHeight="1" x14ac:dyDescent="0.2">
      <c r="A66" s="1356" t="s">
        <v>733</v>
      </c>
      <c r="B66" s="1357"/>
      <c r="C66" s="1356" t="s">
        <v>686</v>
      </c>
      <c r="D66" s="1361"/>
      <c r="E66" s="1361"/>
      <c r="F66" s="667"/>
      <c r="G66" s="2097"/>
      <c r="H66" s="2098"/>
      <c r="I66" s="2099"/>
    </row>
    <row r="67" spans="1:9" s="285" customFormat="1" ht="12.95" customHeight="1" x14ac:dyDescent="0.2">
      <c r="A67" s="1356"/>
      <c r="B67" s="1357"/>
      <c r="C67" s="1356"/>
      <c r="D67" s="1361"/>
      <c r="E67" s="1361"/>
      <c r="F67" s="667"/>
      <c r="G67" s="2100"/>
      <c r="H67" s="2101"/>
      <c r="I67" s="2102"/>
    </row>
    <row r="68" spans="1:9" s="285" customFormat="1" ht="12.95" customHeight="1" x14ac:dyDescent="0.2">
      <c r="A68" s="1356"/>
      <c r="B68" s="1357"/>
      <c r="C68" s="1356"/>
      <c r="D68" s="1361"/>
      <c r="E68" s="1361"/>
      <c r="F68" s="20"/>
      <c r="G68" s="21"/>
      <c r="H68" s="21"/>
      <c r="I68" s="14"/>
    </row>
    <row r="69" spans="1:9" s="285" customFormat="1" ht="12.95" customHeight="1" x14ac:dyDescent="0.2">
      <c r="A69" s="708"/>
      <c r="B69" s="709"/>
      <c r="C69" s="1356"/>
      <c r="D69" s="1361"/>
      <c r="E69" s="1361"/>
      <c r="F69" s="20"/>
      <c r="G69" s="21" t="s">
        <v>690</v>
      </c>
      <c r="H69" s="21"/>
      <c r="I69" s="14"/>
    </row>
    <row r="70" spans="1:9" s="285" customFormat="1" ht="12.95" customHeight="1" x14ac:dyDescent="0.2">
      <c r="A70" s="708"/>
      <c r="B70" s="709"/>
      <c r="C70" s="1356"/>
      <c r="D70" s="1361"/>
      <c r="E70" s="1361"/>
      <c r="F70" s="52"/>
      <c r="G70" s="46"/>
      <c r="H70" s="21"/>
      <c r="I70" s="14"/>
    </row>
    <row r="71" spans="1:9" s="285" customFormat="1" ht="18" customHeight="1" x14ac:dyDescent="0.2">
      <c r="A71" s="9"/>
      <c r="B71" s="8"/>
      <c r="C71" s="91"/>
      <c r="D71" s="92"/>
      <c r="E71" s="92"/>
      <c r="F71" s="20"/>
      <c r="G71" s="21" t="s">
        <v>691</v>
      </c>
      <c r="H71" s="21"/>
      <c r="I71" s="14"/>
    </row>
    <row r="72" spans="1:9" s="285" customFormat="1" ht="12.95" hidden="1" customHeight="1" x14ac:dyDescent="0.2">
      <c r="A72" s="9"/>
      <c r="B72" s="8"/>
      <c r="C72" s="91"/>
      <c r="D72" s="92"/>
      <c r="E72" s="92"/>
      <c r="F72" s="20"/>
      <c r="G72" s="21"/>
      <c r="H72" s="21"/>
      <c r="I72" s="14"/>
    </row>
    <row r="73" spans="1:9" s="285" customFormat="1" ht="15" hidden="1" customHeight="1" x14ac:dyDescent="0.2">
      <c r="A73" s="11"/>
      <c r="B73" s="13"/>
      <c r="C73" s="94"/>
      <c r="D73" s="95"/>
      <c r="E73" s="95"/>
      <c r="F73" s="22"/>
      <c r="G73" s="23"/>
      <c r="H73" s="23"/>
      <c r="I73" s="24"/>
    </row>
    <row r="74" spans="1:9" ht="14.25" customHeight="1" x14ac:dyDescent="0.2">
      <c r="A74" s="1354" t="s">
        <v>734</v>
      </c>
      <c r="B74" s="1355"/>
      <c r="C74" s="1354" t="s">
        <v>692</v>
      </c>
      <c r="D74" s="1362"/>
      <c r="E74" s="1355"/>
      <c r="F74" s="2115" t="s">
        <v>451</v>
      </c>
      <c r="G74" s="2116"/>
      <c r="H74" s="644" t="s">
        <v>668</v>
      </c>
      <c r="I74" s="645" t="s">
        <v>669</v>
      </c>
    </row>
    <row r="75" spans="1:9" ht="16.350000000000001" customHeight="1" x14ac:dyDescent="0.2">
      <c r="A75" s="1356"/>
      <c r="B75" s="1357"/>
      <c r="C75" s="1356"/>
      <c r="D75" s="1361"/>
      <c r="E75" s="1357"/>
      <c r="F75" s="650" t="s">
        <v>625</v>
      </c>
      <c r="G75" s="651"/>
      <c r="H75" s="668"/>
      <c r="I75" s="669"/>
    </row>
    <row r="76" spans="1:9" ht="13.7" customHeight="1" x14ac:dyDescent="0.2">
      <c r="A76" s="1356"/>
      <c r="B76" s="1357"/>
      <c r="C76" s="1356"/>
      <c r="D76" s="1361"/>
      <c r="E76" s="1357"/>
      <c r="F76" s="646" t="s">
        <v>693</v>
      </c>
      <c r="G76" s="647"/>
      <c r="H76" s="648"/>
      <c r="I76" s="649"/>
    </row>
    <row r="77" spans="1:9" ht="13.7" customHeight="1" x14ac:dyDescent="0.2">
      <c r="A77" s="1356"/>
      <c r="B77" s="1357"/>
      <c r="C77" s="1356"/>
      <c r="D77" s="1361"/>
      <c r="E77" s="1357"/>
      <c r="F77" s="655"/>
      <c r="G77" s="656" t="s">
        <v>523</v>
      </c>
      <c r="H77" s="612">
        <v>9</v>
      </c>
      <c r="I77" s="613">
        <v>7</v>
      </c>
    </row>
    <row r="78" spans="1:9" ht="13.7" customHeight="1" x14ac:dyDescent="0.2">
      <c r="A78" s="1356"/>
      <c r="B78" s="1357"/>
      <c r="C78" s="1356"/>
      <c r="D78" s="1361"/>
      <c r="E78" s="1357"/>
      <c r="F78" s="2117" t="s">
        <v>694</v>
      </c>
      <c r="G78" s="2118"/>
      <c r="H78" s="657">
        <f>H75*H77</f>
        <v>0</v>
      </c>
      <c r="I78" s="887">
        <f>I75*I77</f>
        <v>0</v>
      </c>
    </row>
    <row r="79" spans="1:9" ht="13.7" customHeight="1" x14ac:dyDescent="0.2">
      <c r="A79" s="1209"/>
      <c r="B79" s="1210"/>
      <c r="C79" s="1356"/>
      <c r="D79" s="1361"/>
      <c r="E79" s="1357"/>
      <c r="F79" s="2103" t="s">
        <v>695</v>
      </c>
      <c r="G79" s="2104"/>
      <c r="H79" s="2107"/>
      <c r="I79" s="2109"/>
    </row>
    <row r="80" spans="1:9" ht="13.7" customHeight="1" x14ac:dyDescent="0.2">
      <c r="A80" s="1209"/>
      <c r="B80" s="1210"/>
      <c r="C80" s="985"/>
      <c r="D80" s="92"/>
      <c r="E80" s="986"/>
      <c r="F80" s="2105"/>
      <c r="G80" s="2106"/>
      <c r="H80" s="2108"/>
      <c r="I80" s="2110"/>
    </row>
    <row r="81" spans="1:9" ht="16.350000000000001" hidden="1" customHeight="1" x14ac:dyDescent="0.2">
      <c r="A81" s="1209"/>
      <c r="B81" s="1210"/>
      <c r="C81" s="985"/>
      <c r="D81" s="92"/>
      <c r="E81" s="986"/>
      <c r="F81" s="20"/>
      <c r="G81" s="101"/>
      <c r="H81" s="101"/>
      <c r="I81" s="102"/>
    </row>
    <row r="82" spans="1:9" ht="12.95" hidden="1" customHeight="1" x14ac:dyDescent="0.2">
      <c r="A82" s="94"/>
      <c r="B82" s="96"/>
      <c r="C82" s="94"/>
      <c r="D82" s="95"/>
      <c r="E82" s="96"/>
      <c r="F82" s="1041"/>
      <c r="G82" s="23"/>
      <c r="H82" s="23"/>
      <c r="I82" s="24"/>
    </row>
    <row r="83" spans="1:9" ht="12.95" hidden="1" customHeight="1" x14ac:dyDescent="0.2">
      <c r="A83" s="840"/>
      <c r="B83" s="841"/>
      <c r="C83" s="1356"/>
      <c r="D83" s="1361"/>
      <c r="E83" s="1357"/>
      <c r="F83" s="20"/>
      <c r="G83" s="16"/>
      <c r="H83" s="21"/>
      <c r="I83" s="14"/>
    </row>
    <row r="84" spans="1:9" ht="12.95" hidden="1" customHeight="1" x14ac:dyDescent="0.2">
      <c r="A84" s="69"/>
      <c r="B84" s="139"/>
      <c r="C84" s="1356"/>
      <c r="D84" s="1361"/>
      <c r="E84" s="1357"/>
      <c r="F84" s="20"/>
      <c r="G84" s="46"/>
      <c r="H84" s="21"/>
      <c r="I84" s="14"/>
    </row>
  </sheetData>
  <sheetProtection algorithmName="SHA-512" hashValue="B8nYY3bGKeCWuHLA+BlOMxqg0qWm5fSZA8HiPT+ec2sxrfjVH+3/CvqUjpYF6lBZDoF590x6kb9aVVOX3hDSQA==" saltValue="6vXE1np+VHlGxOTwEiiYfg==" spinCount="100000" sheet="1" selectLockedCells="1" selectUnlockedCells="1"/>
  <mergeCells count="64">
    <mergeCell ref="A61:B64"/>
    <mergeCell ref="A66:B68"/>
    <mergeCell ref="A1:D1"/>
    <mergeCell ref="E1:G1"/>
    <mergeCell ref="H1:I4"/>
    <mergeCell ref="A2:D2"/>
    <mergeCell ref="F2:G2"/>
    <mergeCell ref="B3:G3"/>
    <mergeCell ref="A4:G4"/>
    <mergeCell ref="A5:I5"/>
    <mergeCell ref="A6:I6"/>
    <mergeCell ref="A7:B7"/>
    <mergeCell ref="C7:E7"/>
    <mergeCell ref="F7:I7"/>
    <mergeCell ref="C24:E24"/>
    <mergeCell ref="F24:I24"/>
    <mergeCell ref="A9:B22"/>
    <mergeCell ref="C9:E22"/>
    <mergeCell ref="F9:H10"/>
    <mergeCell ref="F11:G12"/>
    <mergeCell ref="H11:H12"/>
    <mergeCell ref="I11:I12"/>
    <mergeCell ref="F13:G14"/>
    <mergeCell ref="H13:H14"/>
    <mergeCell ref="I13:I14"/>
    <mergeCell ref="H15:H16"/>
    <mergeCell ref="I15:I16"/>
    <mergeCell ref="G54:I55"/>
    <mergeCell ref="C52:E54"/>
    <mergeCell ref="G49:I50"/>
    <mergeCell ref="F52:I53"/>
    <mergeCell ref="H39:H40"/>
    <mergeCell ref="I39:I40"/>
    <mergeCell ref="C42:E51"/>
    <mergeCell ref="C39:E39"/>
    <mergeCell ref="C34:E37"/>
    <mergeCell ref="F34:G34"/>
    <mergeCell ref="F38:G38"/>
    <mergeCell ref="A24:B24"/>
    <mergeCell ref="A25:B30"/>
    <mergeCell ref="C25:E31"/>
    <mergeCell ref="G26:I27"/>
    <mergeCell ref="A32:I33"/>
    <mergeCell ref="C83:E84"/>
    <mergeCell ref="C74:E79"/>
    <mergeCell ref="F74:G74"/>
    <mergeCell ref="F78:G78"/>
    <mergeCell ref="A74:B78"/>
    <mergeCell ref="G66:I67"/>
    <mergeCell ref="F79:G80"/>
    <mergeCell ref="H79:H80"/>
    <mergeCell ref="I79:I80"/>
    <mergeCell ref="A23:I23"/>
    <mergeCell ref="C61:D61"/>
    <mergeCell ref="C62:E65"/>
    <mergeCell ref="C66:E70"/>
    <mergeCell ref="G64:I64"/>
    <mergeCell ref="F65:I65"/>
    <mergeCell ref="G47:H48"/>
    <mergeCell ref="A42:B51"/>
    <mergeCell ref="F39:G40"/>
    <mergeCell ref="G59:H59"/>
    <mergeCell ref="A52:B60"/>
    <mergeCell ref="A34:B38"/>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9" r:id="rId4" name="Check Box 15">
              <controlPr defaultSize="0" autoFill="0" autoLine="0" autoPict="0">
                <anchor moveWithCells="1">
                  <from>
                    <xdr:col>5</xdr:col>
                    <xdr:colOff>428625</xdr:colOff>
                    <xdr:row>53</xdr:row>
                    <xdr:rowOff>19050</xdr:rowOff>
                  </from>
                  <to>
                    <xdr:col>5</xdr:col>
                    <xdr:colOff>619125</xdr:colOff>
                    <xdr:row>54</xdr:row>
                    <xdr:rowOff>38100</xdr:rowOff>
                  </to>
                </anchor>
              </controlPr>
            </control>
          </mc:Choice>
        </mc:AlternateContent>
        <mc:AlternateContent xmlns:mc="http://schemas.openxmlformats.org/markup-compatibility/2006">
          <mc:Choice Requires="x14">
            <control shapeId="31776" r:id="rId5" name="Check Box 32">
              <controlPr defaultSize="0" autoFill="0" autoLine="0" autoPict="0">
                <anchor moveWithCells="1">
                  <from>
                    <xdr:col>5</xdr:col>
                    <xdr:colOff>695325</xdr:colOff>
                    <xdr:row>42</xdr:row>
                    <xdr:rowOff>19050</xdr:rowOff>
                  </from>
                  <to>
                    <xdr:col>5</xdr:col>
                    <xdr:colOff>923925</xdr:colOff>
                    <xdr:row>43</xdr:row>
                    <xdr:rowOff>19050</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5</xdr:col>
                    <xdr:colOff>695325</xdr:colOff>
                    <xdr:row>44</xdr:row>
                    <xdr:rowOff>19050</xdr:rowOff>
                  </from>
                  <to>
                    <xdr:col>5</xdr:col>
                    <xdr:colOff>923925</xdr:colOff>
                    <xdr:row>45</xdr:row>
                    <xdr:rowOff>19050</xdr:rowOff>
                  </to>
                </anchor>
              </controlPr>
            </control>
          </mc:Choice>
        </mc:AlternateContent>
        <mc:AlternateContent xmlns:mc="http://schemas.openxmlformats.org/markup-compatibility/2006">
          <mc:Choice Requires="x14">
            <control shapeId="31781" r:id="rId7" name="Check Box 37">
              <controlPr defaultSize="0" autoFill="0" autoLine="0" autoPict="0">
                <anchor moveWithCells="1">
                  <from>
                    <xdr:col>5</xdr:col>
                    <xdr:colOff>428625</xdr:colOff>
                    <xdr:row>54</xdr:row>
                    <xdr:rowOff>142875</xdr:rowOff>
                  </from>
                  <to>
                    <xdr:col>5</xdr:col>
                    <xdr:colOff>628650</xdr:colOff>
                    <xdr:row>55</xdr:row>
                    <xdr:rowOff>161925</xdr:rowOff>
                  </to>
                </anchor>
              </controlPr>
            </control>
          </mc:Choice>
        </mc:AlternateContent>
        <mc:AlternateContent xmlns:mc="http://schemas.openxmlformats.org/markup-compatibility/2006">
          <mc:Choice Requires="x14">
            <control shapeId="31782" r:id="rId8" name="Check Box 38">
              <controlPr defaultSize="0" autoFill="0" autoLine="0" autoPict="0">
                <anchor moveWithCells="1">
                  <from>
                    <xdr:col>5</xdr:col>
                    <xdr:colOff>438150</xdr:colOff>
                    <xdr:row>58</xdr:row>
                    <xdr:rowOff>0</xdr:rowOff>
                  </from>
                  <to>
                    <xdr:col>5</xdr:col>
                    <xdr:colOff>638175</xdr:colOff>
                    <xdr:row>58</xdr:row>
                    <xdr:rowOff>180975</xdr:rowOff>
                  </to>
                </anchor>
              </controlPr>
            </control>
          </mc:Choice>
        </mc:AlternateContent>
        <mc:AlternateContent xmlns:mc="http://schemas.openxmlformats.org/markup-compatibility/2006">
          <mc:Choice Requires="x14">
            <control shapeId="31784" r:id="rId9" name="Check Box 40">
              <controlPr defaultSize="0" autoFill="0" autoLine="0" autoPict="0">
                <anchor moveWithCells="1">
                  <from>
                    <xdr:col>5</xdr:col>
                    <xdr:colOff>438150</xdr:colOff>
                    <xdr:row>61</xdr:row>
                    <xdr:rowOff>0</xdr:rowOff>
                  </from>
                  <to>
                    <xdr:col>5</xdr:col>
                    <xdr:colOff>638175</xdr:colOff>
                    <xdr:row>61</xdr:row>
                    <xdr:rowOff>180975</xdr:rowOff>
                  </to>
                </anchor>
              </controlPr>
            </control>
          </mc:Choice>
        </mc:AlternateContent>
        <mc:AlternateContent xmlns:mc="http://schemas.openxmlformats.org/markup-compatibility/2006">
          <mc:Choice Requires="x14">
            <control shapeId="31786" r:id="rId10" name="Check Box 42">
              <controlPr defaultSize="0" autoFill="0" autoLine="0" autoPict="0">
                <anchor moveWithCells="1">
                  <from>
                    <xdr:col>5</xdr:col>
                    <xdr:colOff>438150</xdr:colOff>
                    <xdr:row>63</xdr:row>
                    <xdr:rowOff>0</xdr:rowOff>
                  </from>
                  <to>
                    <xdr:col>5</xdr:col>
                    <xdr:colOff>638175</xdr:colOff>
                    <xdr:row>64</xdr:row>
                    <xdr:rowOff>19050</xdr:rowOff>
                  </to>
                </anchor>
              </controlPr>
            </control>
          </mc:Choice>
        </mc:AlternateContent>
        <mc:AlternateContent xmlns:mc="http://schemas.openxmlformats.org/markup-compatibility/2006">
          <mc:Choice Requires="x14">
            <control shapeId="31790" r:id="rId11" name="Check Box 46">
              <controlPr defaultSize="0" autoFill="0" autoLine="0" autoPict="0">
                <anchor moveWithCells="1">
                  <from>
                    <xdr:col>5</xdr:col>
                    <xdr:colOff>438150</xdr:colOff>
                    <xdr:row>68</xdr:row>
                    <xdr:rowOff>0</xdr:rowOff>
                  </from>
                  <to>
                    <xdr:col>5</xdr:col>
                    <xdr:colOff>638175</xdr:colOff>
                    <xdr:row>69</xdr:row>
                    <xdr:rowOff>19050</xdr:rowOff>
                  </to>
                </anchor>
              </controlPr>
            </control>
          </mc:Choice>
        </mc:AlternateContent>
        <mc:AlternateContent xmlns:mc="http://schemas.openxmlformats.org/markup-compatibility/2006">
          <mc:Choice Requires="x14">
            <control shapeId="31791" r:id="rId12" name="Check Box 47">
              <controlPr defaultSize="0" autoFill="0" autoLine="0" autoPict="0">
                <anchor moveWithCells="1">
                  <from>
                    <xdr:col>5</xdr:col>
                    <xdr:colOff>438150</xdr:colOff>
                    <xdr:row>70</xdr:row>
                    <xdr:rowOff>0</xdr:rowOff>
                  </from>
                  <to>
                    <xdr:col>5</xdr:col>
                    <xdr:colOff>638175</xdr:colOff>
                    <xdr:row>70</xdr:row>
                    <xdr:rowOff>180975</xdr:rowOff>
                  </to>
                </anchor>
              </controlPr>
            </control>
          </mc:Choice>
        </mc:AlternateContent>
        <mc:AlternateContent xmlns:mc="http://schemas.openxmlformats.org/markup-compatibility/2006">
          <mc:Choice Requires="x14">
            <control shapeId="31792" r:id="rId13" name="Check Box 48">
              <controlPr defaultSize="0" autoFill="0" autoLine="0" autoPict="0">
                <anchor moveWithCells="1">
                  <from>
                    <xdr:col>5</xdr:col>
                    <xdr:colOff>571500</xdr:colOff>
                    <xdr:row>24</xdr:row>
                    <xdr:rowOff>142875</xdr:rowOff>
                  </from>
                  <to>
                    <xdr:col>5</xdr:col>
                    <xdr:colOff>800100</xdr:colOff>
                    <xdr:row>26</xdr:row>
                    <xdr:rowOff>38100</xdr:rowOff>
                  </to>
                </anchor>
              </controlPr>
            </control>
          </mc:Choice>
        </mc:AlternateContent>
        <mc:AlternateContent xmlns:mc="http://schemas.openxmlformats.org/markup-compatibility/2006">
          <mc:Choice Requires="x14">
            <control shapeId="31793" r:id="rId14" name="Check Box 49">
              <controlPr defaultSize="0" autoFill="0" autoLine="0" autoPict="0">
                <anchor moveWithCells="1">
                  <from>
                    <xdr:col>5</xdr:col>
                    <xdr:colOff>581025</xdr:colOff>
                    <xdr:row>26</xdr:row>
                    <xdr:rowOff>142875</xdr:rowOff>
                  </from>
                  <to>
                    <xdr:col>5</xdr:col>
                    <xdr:colOff>809625</xdr:colOff>
                    <xdr:row>28</xdr:row>
                    <xdr:rowOff>38100</xdr:rowOff>
                  </to>
                </anchor>
              </controlPr>
            </control>
          </mc:Choice>
        </mc:AlternateContent>
        <mc:AlternateContent xmlns:mc="http://schemas.openxmlformats.org/markup-compatibility/2006">
          <mc:Choice Requires="x14">
            <control shapeId="31794" r:id="rId15" name="Check Box 50">
              <controlPr defaultSize="0" autoFill="0" autoLine="0" autoPict="0">
                <anchor moveWithCells="1">
                  <from>
                    <xdr:col>5</xdr:col>
                    <xdr:colOff>581025</xdr:colOff>
                    <xdr:row>27</xdr:row>
                    <xdr:rowOff>152400</xdr:rowOff>
                  </from>
                  <to>
                    <xdr:col>5</xdr:col>
                    <xdr:colOff>809625</xdr:colOff>
                    <xdr:row>29</xdr:row>
                    <xdr:rowOff>47625</xdr:rowOff>
                  </to>
                </anchor>
              </controlPr>
            </control>
          </mc:Choice>
        </mc:AlternateContent>
        <mc:AlternateContent xmlns:mc="http://schemas.openxmlformats.org/markup-compatibility/2006">
          <mc:Choice Requires="x14">
            <control shapeId="31795" r:id="rId16" name="Check Box 51">
              <controlPr defaultSize="0" autoFill="0" autoLine="0" autoPict="0">
                <anchor moveWithCells="1">
                  <from>
                    <xdr:col>5</xdr:col>
                    <xdr:colOff>581025</xdr:colOff>
                    <xdr:row>28</xdr:row>
                    <xdr:rowOff>161925</xdr:rowOff>
                  </from>
                  <to>
                    <xdr:col>5</xdr:col>
                    <xdr:colOff>809625</xdr:colOff>
                    <xdr:row>29</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I233"/>
  <sheetViews>
    <sheetView view="pageLayout" zoomScale="130" zoomScaleNormal="100" zoomScalePageLayoutView="130" workbookViewId="0">
      <selection sqref="A1:D1"/>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485" t="s">
        <v>2</v>
      </c>
      <c r="B1" s="1486"/>
      <c r="C1" s="1486"/>
      <c r="D1" s="1487"/>
      <c r="E1" s="1485" t="s">
        <v>0</v>
      </c>
      <c r="F1" s="1486"/>
      <c r="G1" s="1487"/>
      <c r="H1" s="1497"/>
      <c r="I1" s="1498"/>
    </row>
    <row r="2" spans="1:9" ht="15.6" customHeight="1" x14ac:dyDescent="0.2">
      <c r="A2" s="1503"/>
      <c r="B2" s="1451"/>
      <c r="C2" s="1451"/>
      <c r="D2" s="1452"/>
      <c r="E2" s="2">
        <v>276</v>
      </c>
      <c r="F2" s="1504"/>
      <c r="G2" s="1504"/>
      <c r="H2" s="1499"/>
      <c r="I2" s="1500"/>
    </row>
    <row r="3" spans="1:9" x14ac:dyDescent="0.2">
      <c r="A3" s="2" t="s">
        <v>1</v>
      </c>
      <c r="B3" s="1488"/>
      <c r="C3" s="1489"/>
      <c r="D3" s="1489"/>
      <c r="E3" s="1489"/>
      <c r="F3" s="1489"/>
      <c r="G3" s="1489"/>
      <c r="H3" s="1499"/>
      <c r="I3" s="1500"/>
    </row>
    <row r="4" spans="1:9" x14ac:dyDescent="0.2">
      <c r="A4" s="1496"/>
      <c r="B4" s="1496"/>
      <c r="C4" s="1496"/>
      <c r="D4" s="1496"/>
      <c r="E4" s="1496"/>
      <c r="F4" s="1496"/>
      <c r="G4" s="1496"/>
      <c r="H4" s="1501"/>
      <c r="I4" s="1502"/>
    </row>
    <row r="5" spans="1:9" x14ac:dyDescent="0.2">
      <c r="A5" s="1490" t="s">
        <v>736</v>
      </c>
      <c r="B5" s="1491"/>
      <c r="C5" s="1491"/>
      <c r="D5" s="1491"/>
      <c r="E5" s="1491"/>
      <c r="F5" s="1491"/>
      <c r="G5" s="1491"/>
      <c r="H5" s="1491"/>
      <c r="I5" s="1492"/>
    </row>
    <row r="6" spans="1:9" ht="22.7" customHeight="1" x14ac:dyDescent="0.2">
      <c r="A6" s="1493" t="s">
        <v>3</v>
      </c>
      <c r="B6" s="1494"/>
      <c r="C6" s="1494"/>
      <c r="D6" s="1494"/>
      <c r="E6" s="1494"/>
      <c r="F6" s="1494"/>
      <c r="G6" s="1494"/>
      <c r="H6" s="1494"/>
      <c r="I6" s="1495"/>
    </row>
    <row r="7" spans="1:9" ht="28.5" customHeight="1" x14ac:dyDescent="0.2">
      <c r="A7" s="1363" t="s">
        <v>761</v>
      </c>
      <c r="B7" s="1364"/>
      <c r="C7" s="1364"/>
      <c r="D7" s="1364"/>
      <c r="E7" s="1364"/>
      <c r="F7" s="1364"/>
      <c r="G7" s="1364"/>
      <c r="H7" s="1364"/>
      <c r="I7" s="1365"/>
    </row>
    <row r="8" spans="1:9" ht="20.25" customHeight="1" x14ac:dyDescent="0.2">
      <c r="A8" s="1379" t="s">
        <v>4</v>
      </c>
      <c r="B8" s="1380"/>
      <c r="C8" s="1379" t="s">
        <v>5</v>
      </c>
      <c r="D8" s="1381"/>
      <c r="E8" s="1380"/>
      <c r="F8" s="1505" t="s">
        <v>6</v>
      </c>
      <c r="G8" s="1506"/>
      <c r="H8" s="1506"/>
      <c r="I8" s="1507"/>
    </row>
    <row r="9" spans="1:9" ht="21.75" customHeight="1" x14ac:dyDescent="0.2">
      <c r="A9" s="1033" t="s">
        <v>7</v>
      </c>
      <c r="B9" s="1049"/>
      <c r="C9" s="1049"/>
      <c r="D9" s="1049"/>
      <c r="E9" s="1049"/>
      <c r="F9" s="1049"/>
      <c r="G9" s="1049"/>
      <c r="H9" s="1049"/>
      <c r="I9" s="1050"/>
    </row>
    <row r="10" spans="1:9" ht="12.95" customHeight="1" x14ac:dyDescent="0.2">
      <c r="A10" s="1354" t="s">
        <v>737</v>
      </c>
      <c r="B10" s="1355"/>
      <c r="C10" s="1354" t="s">
        <v>23</v>
      </c>
      <c r="D10" s="1362"/>
      <c r="E10" s="1355"/>
      <c r="F10" s="1508" t="s">
        <v>8</v>
      </c>
      <c r="G10" s="1509"/>
      <c r="H10" s="1509"/>
      <c r="I10" s="36"/>
    </row>
    <row r="11" spans="1:9" ht="14.25" customHeight="1" x14ac:dyDescent="0.2">
      <c r="A11" s="1356"/>
      <c r="B11" s="1357"/>
      <c r="C11" s="1356"/>
      <c r="D11" s="1361"/>
      <c r="E11" s="1357"/>
      <c r="F11" s="1510"/>
      <c r="G11" s="1511"/>
      <c r="H11" s="1511"/>
      <c r="I11" s="14"/>
    </row>
    <row r="12" spans="1:9" ht="12.95" customHeight="1" x14ac:dyDescent="0.2">
      <c r="A12" s="1356"/>
      <c r="B12" s="1357"/>
      <c r="C12" s="1356"/>
      <c r="D12" s="1361"/>
      <c r="E12" s="1357"/>
      <c r="F12" s="1382" t="s">
        <v>9</v>
      </c>
      <c r="G12" s="1383"/>
      <c r="H12" s="1384"/>
      <c r="I12" s="1386" t="s">
        <v>12</v>
      </c>
    </row>
    <row r="13" spans="1:9" ht="12.95" customHeight="1" x14ac:dyDescent="0.2">
      <c r="A13" s="1356"/>
      <c r="B13" s="1357"/>
      <c r="C13" s="1356"/>
      <c r="D13" s="1361"/>
      <c r="E13" s="1357"/>
      <c r="F13" s="1382"/>
      <c r="G13" s="1383"/>
      <c r="H13" s="1385"/>
      <c r="I13" s="1386"/>
    </row>
    <row r="14" spans="1:9" ht="12.95" customHeight="1" x14ac:dyDescent="0.2">
      <c r="A14" s="1356"/>
      <c r="B14" s="1357"/>
      <c r="C14" s="1356"/>
      <c r="D14" s="1361"/>
      <c r="E14" s="1357"/>
      <c r="F14" s="1382" t="s">
        <v>10</v>
      </c>
      <c r="G14" s="1383"/>
      <c r="H14" s="1384"/>
      <c r="I14" s="1386" t="s">
        <v>12</v>
      </c>
    </row>
    <row r="15" spans="1:9" ht="12.95" customHeight="1" x14ac:dyDescent="0.2">
      <c r="A15" s="1356"/>
      <c r="B15" s="1357"/>
      <c r="C15" s="1356"/>
      <c r="D15" s="1361"/>
      <c r="E15" s="1357"/>
      <c r="F15" s="1382"/>
      <c r="G15" s="1383"/>
      <c r="H15" s="1385"/>
      <c r="I15" s="1386"/>
    </row>
    <row r="16" spans="1:9" ht="12.95" customHeight="1" x14ac:dyDescent="0.2">
      <c r="A16" s="1356"/>
      <c r="B16" s="1357"/>
      <c r="C16" s="1356"/>
      <c r="D16" s="1361"/>
      <c r="E16" s="1357"/>
      <c r="F16" s="45" t="s">
        <v>11</v>
      </c>
      <c r="G16" s="15"/>
      <c r="H16" s="1484" t="e">
        <f>H14*100/H12</f>
        <v>#DIV/0!</v>
      </c>
      <c r="I16" s="1386" t="s">
        <v>13</v>
      </c>
    </row>
    <row r="17" spans="1:9" ht="12.95" customHeight="1" x14ac:dyDescent="0.2">
      <c r="A17" s="1356"/>
      <c r="B17" s="1357"/>
      <c r="C17" s="1356"/>
      <c r="D17" s="1361"/>
      <c r="E17" s="1357"/>
      <c r="F17" s="45"/>
      <c r="G17" s="15"/>
      <c r="H17" s="1484"/>
      <c r="I17" s="1386"/>
    </row>
    <row r="18" spans="1:9" ht="12.95" customHeight="1" x14ac:dyDescent="0.2">
      <c r="A18" s="1356"/>
      <c r="B18" s="1357"/>
      <c r="C18" s="1356"/>
      <c r="D18" s="1361"/>
      <c r="E18" s="1357"/>
      <c r="F18" s="20"/>
      <c r="G18" s="21"/>
      <c r="H18" s="21"/>
      <c r="I18" s="14"/>
    </row>
    <row r="19" spans="1:9" ht="12.95" customHeight="1" x14ac:dyDescent="0.2">
      <c r="A19" s="1356"/>
      <c r="B19" s="1357"/>
      <c r="C19" s="1356"/>
      <c r="D19" s="1361"/>
      <c r="E19" s="1357"/>
      <c r="F19" s="20"/>
      <c r="G19" s="21"/>
      <c r="H19" s="21"/>
      <c r="I19" s="14"/>
    </row>
    <row r="20" spans="1:9" ht="12.95" customHeight="1" x14ac:dyDescent="0.2">
      <c r="A20" s="1356"/>
      <c r="B20" s="1357"/>
      <c r="C20" s="1356"/>
      <c r="D20" s="1361"/>
      <c r="E20" s="1357"/>
      <c r="F20" s="20"/>
      <c r="G20" s="21"/>
      <c r="H20" s="21"/>
      <c r="I20" s="14"/>
    </row>
    <row r="21" spans="1:9" ht="12.95" customHeight="1" x14ac:dyDescent="0.2">
      <c r="A21" s="1356"/>
      <c r="B21" s="1357"/>
      <c r="C21" s="1356"/>
      <c r="D21" s="1361"/>
      <c r="E21" s="1357"/>
      <c r="F21" s="20"/>
      <c r="G21" s="21"/>
      <c r="H21" s="21"/>
      <c r="I21" s="14"/>
    </row>
    <row r="22" spans="1:9" ht="12.95" hidden="1" customHeight="1" x14ac:dyDescent="0.2">
      <c r="A22" s="1356"/>
      <c r="B22" s="1357"/>
      <c r="C22" s="1356"/>
      <c r="D22" s="1361"/>
      <c r="E22" s="1357"/>
      <c r="F22" s="20"/>
      <c r="G22" s="21"/>
      <c r="H22" s="21"/>
      <c r="I22" s="14"/>
    </row>
    <row r="23" spans="1:9" ht="5.25" customHeight="1" x14ac:dyDescent="0.2">
      <c r="A23" s="1359"/>
      <c r="B23" s="1360"/>
      <c r="C23" s="1359"/>
      <c r="D23" s="1369"/>
      <c r="E23" s="1360"/>
      <c r="F23" s="22"/>
      <c r="G23" s="23"/>
      <c r="H23" s="23"/>
      <c r="I23" s="776"/>
    </row>
    <row r="24" spans="1:9" ht="19.149999999999999" customHeight="1" x14ac:dyDescent="0.2">
      <c r="A24" s="1366" t="s">
        <v>762</v>
      </c>
      <c r="B24" s="1367"/>
      <c r="C24" s="1367"/>
      <c r="D24" s="1367"/>
      <c r="E24" s="1367"/>
      <c r="F24" s="1367"/>
      <c r="G24" s="1367"/>
      <c r="H24" s="1367"/>
      <c r="I24" s="1368"/>
    </row>
    <row r="25" spans="1:9" ht="13.7" customHeight="1" x14ac:dyDescent="0.2">
      <c r="A25" s="1515" t="s">
        <v>859</v>
      </c>
      <c r="B25" s="1516"/>
      <c r="C25" s="1516"/>
      <c r="D25" s="1516"/>
      <c r="E25" s="1516"/>
      <c r="F25" s="1516"/>
      <c r="G25" s="1516"/>
      <c r="H25" s="1516"/>
      <c r="I25" s="1517"/>
    </row>
    <row r="26" spans="1:9" x14ac:dyDescent="0.2">
      <c r="A26" s="1518"/>
      <c r="B26" s="1519"/>
      <c r="C26" s="1519"/>
      <c r="D26" s="1519"/>
      <c r="E26" s="1519"/>
      <c r="F26" s="1519"/>
      <c r="G26" s="1519"/>
      <c r="H26" s="1519"/>
      <c r="I26" s="1520"/>
    </row>
    <row r="27" spans="1:9" ht="14.25" customHeight="1" x14ac:dyDescent="0.2">
      <c r="A27" s="1370" t="s">
        <v>937</v>
      </c>
      <c r="B27" s="1355"/>
      <c r="C27" s="796" t="s">
        <v>763</v>
      </c>
      <c r="D27" s="7"/>
      <c r="E27" s="5"/>
      <c r="F27" s="46" t="s">
        <v>128</v>
      </c>
      <c r="G27" s="21"/>
      <c r="H27" s="21"/>
      <c r="I27" s="14"/>
    </row>
    <row r="28" spans="1:9" ht="16.350000000000001" customHeight="1" x14ac:dyDescent="0.2">
      <c r="A28" s="1356"/>
      <c r="B28" s="1357"/>
      <c r="C28" s="1356" t="s">
        <v>194</v>
      </c>
      <c r="D28" s="1361"/>
      <c r="E28" s="1357"/>
      <c r="F28" s="21" t="s">
        <v>129</v>
      </c>
      <c r="G28" s="21"/>
      <c r="H28" s="21"/>
      <c r="I28" s="14"/>
    </row>
    <row r="29" spans="1:9" ht="13.7" customHeight="1" x14ac:dyDescent="0.2">
      <c r="A29" s="1356"/>
      <c r="B29" s="1357"/>
      <c r="C29" s="1356"/>
      <c r="D29" s="1361"/>
      <c r="E29" s="1357"/>
      <c r="F29" s="507"/>
      <c r="G29" s="1390" t="s">
        <v>130</v>
      </c>
      <c r="H29" s="1390"/>
      <c r="I29" s="1051">
        <f>F29*1/3*5.4</f>
        <v>0</v>
      </c>
    </row>
    <row r="30" spans="1:9" ht="27" customHeight="1" x14ac:dyDescent="0.2">
      <c r="A30" s="1356"/>
      <c r="B30" s="1357"/>
      <c r="C30" s="1358" t="s">
        <v>895</v>
      </c>
      <c r="D30" s="1361"/>
      <c r="E30" s="1357"/>
      <c r="F30" s="21"/>
      <c r="G30" s="1390"/>
      <c r="H30" s="1390"/>
      <c r="I30" s="14"/>
    </row>
    <row r="31" spans="1:9" ht="60.4" customHeight="1" x14ac:dyDescent="0.2">
      <c r="A31" s="1021"/>
      <c r="B31" s="1022"/>
      <c r="C31" s="1359"/>
      <c r="D31" s="1369"/>
      <c r="E31" s="1360"/>
      <c r="F31" s="23"/>
      <c r="G31" s="1375" t="s">
        <v>131</v>
      </c>
      <c r="H31" s="1376"/>
      <c r="I31" s="1053"/>
    </row>
    <row r="32" spans="1:9" ht="29.25" customHeight="1" x14ac:dyDescent="0.2">
      <c r="A32" s="1370" t="s">
        <v>115</v>
      </c>
      <c r="B32" s="1355"/>
      <c r="C32" s="1370" t="s">
        <v>979</v>
      </c>
      <c r="D32" s="1362"/>
      <c r="E32" s="1355"/>
      <c r="F32" s="650"/>
      <c r="G32" s="1377" t="s">
        <v>132</v>
      </c>
      <c r="H32" s="1377"/>
      <c r="I32" s="1378"/>
    </row>
    <row r="33" spans="1:9" ht="30.6" customHeight="1" x14ac:dyDescent="0.2">
      <c r="A33" s="1371" t="s">
        <v>864</v>
      </c>
      <c r="B33" s="1357"/>
      <c r="C33" s="1356"/>
      <c r="D33" s="1361"/>
      <c r="E33" s="1361"/>
      <c r="F33" s="141" t="s">
        <v>133</v>
      </c>
      <c r="G33" s="35"/>
      <c r="H33" s="35"/>
      <c r="I33" s="36"/>
    </row>
    <row r="34" spans="1:9" ht="31.9" customHeight="1" x14ac:dyDescent="0.2">
      <c r="A34" s="1371" t="s">
        <v>865</v>
      </c>
      <c r="B34" s="1357"/>
      <c r="C34" s="1356" t="s">
        <v>117</v>
      </c>
      <c r="D34" s="1361"/>
      <c r="E34" s="1361"/>
      <c r="F34" s="20" t="s">
        <v>134</v>
      </c>
      <c r="G34" s="21"/>
      <c r="H34" s="21"/>
      <c r="I34" s="14"/>
    </row>
    <row r="35" spans="1:9" ht="13.7" customHeight="1" x14ac:dyDescent="0.2">
      <c r="A35" s="1372" t="s">
        <v>896</v>
      </c>
      <c r="B35" s="1373"/>
      <c r="C35" s="1356"/>
      <c r="D35" s="1361"/>
      <c r="E35" s="1361"/>
      <c r="F35" s="20"/>
      <c r="G35" s="46" t="s">
        <v>135</v>
      </c>
      <c r="H35" s="21"/>
      <c r="I35" s="14"/>
    </row>
    <row r="36" spans="1:9" ht="13.7" customHeight="1" x14ac:dyDescent="0.2">
      <c r="A36" s="1374"/>
      <c r="B36" s="1373"/>
      <c r="C36" s="1356"/>
      <c r="D36" s="1361"/>
      <c r="E36" s="1361"/>
      <c r="F36" s="20"/>
      <c r="G36" s="21" t="s">
        <v>136</v>
      </c>
      <c r="H36" s="21"/>
      <c r="I36" s="14"/>
    </row>
    <row r="37" spans="1:9" ht="13.7" customHeight="1" x14ac:dyDescent="0.2">
      <c r="A37" s="1374"/>
      <c r="B37" s="1373"/>
      <c r="C37" s="1354" t="s">
        <v>118</v>
      </c>
      <c r="D37" s="1362"/>
      <c r="E37" s="1355"/>
      <c r="F37" s="20" t="s">
        <v>137</v>
      </c>
      <c r="G37" s="21"/>
      <c r="H37" s="21"/>
      <c r="I37" s="14"/>
    </row>
    <row r="38" spans="1:9" ht="13.7" customHeight="1" x14ac:dyDescent="0.2">
      <c r="A38" s="1374"/>
      <c r="B38" s="1373"/>
      <c r="C38" s="1356"/>
      <c r="D38" s="1361"/>
      <c r="E38" s="1357"/>
      <c r="F38" s="20"/>
      <c r="G38" s="1404" t="s">
        <v>138</v>
      </c>
      <c r="H38" s="1404"/>
      <c r="I38" s="1405"/>
    </row>
    <row r="39" spans="1:9" ht="13.7" customHeight="1" x14ac:dyDescent="0.2">
      <c r="A39" s="1374"/>
      <c r="B39" s="1373"/>
      <c r="C39" s="1356"/>
      <c r="D39" s="1361"/>
      <c r="E39" s="1357"/>
      <c r="F39" s="20"/>
      <c r="G39" s="1404"/>
      <c r="H39" s="1404"/>
      <c r="I39" s="1405"/>
    </row>
    <row r="40" spans="1:9" ht="16.350000000000001" customHeight="1" x14ac:dyDescent="0.2">
      <c r="A40" s="1025"/>
      <c r="B40" s="1026"/>
      <c r="C40" s="1356"/>
      <c r="D40" s="1361"/>
      <c r="E40" s="1357"/>
      <c r="F40" s="20"/>
      <c r="G40" s="1390" t="s">
        <v>139</v>
      </c>
      <c r="H40" s="1390"/>
      <c r="I40" s="1391"/>
    </row>
    <row r="41" spans="1:9" ht="12.95" customHeight="1" x14ac:dyDescent="0.2">
      <c r="A41" s="1419"/>
      <c r="B41" s="1420"/>
      <c r="C41" s="1356"/>
      <c r="D41" s="1361"/>
      <c r="E41" s="1357"/>
      <c r="F41" s="20"/>
      <c r="G41" s="1390"/>
      <c r="H41" s="1390"/>
      <c r="I41" s="1391"/>
    </row>
    <row r="42" spans="1:9" ht="12.95" customHeight="1" x14ac:dyDescent="0.2">
      <c r="A42" s="1419"/>
      <c r="B42" s="1420"/>
      <c r="C42" s="1356" t="s">
        <v>764</v>
      </c>
      <c r="D42" s="1361"/>
      <c r="E42" s="1357"/>
      <c r="F42" s="20"/>
      <c r="G42" s="21"/>
      <c r="H42" s="21"/>
      <c r="I42" s="14"/>
    </row>
    <row r="43" spans="1:9" ht="12.95" customHeight="1" x14ac:dyDescent="0.2">
      <c r="A43" s="1374"/>
      <c r="B43" s="1373"/>
      <c r="C43" s="72" t="s">
        <v>116</v>
      </c>
      <c r="D43" s="1361" t="s">
        <v>120</v>
      </c>
      <c r="E43" s="1357"/>
      <c r="F43" s="1406" t="s">
        <v>140</v>
      </c>
      <c r="G43" s="1407"/>
      <c r="H43" s="1407"/>
      <c r="I43" s="1408"/>
    </row>
    <row r="44" spans="1:9" ht="12.95" customHeight="1" x14ac:dyDescent="0.2">
      <c r="A44" s="1374"/>
      <c r="B44" s="1373"/>
      <c r="C44" s="92"/>
      <c r="D44" s="1361"/>
      <c r="E44" s="1357"/>
      <c r="F44" s="1406"/>
      <c r="G44" s="1407"/>
      <c r="H44" s="1407"/>
      <c r="I44" s="1408"/>
    </row>
    <row r="45" spans="1:9" x14ac:dyDescent="0.2">
      <c r="A45" s="1374"/>
      <c r="B45" s="1373"/>
      <c r="C45" s="71"/>
      <c r="D45" s="1361"/>
      <c r="E45" s="1357"/>
      <c r="F45" s="20"/>
      <c r="G45" s="21"/>
      <c r="H45" s="21"/>
      <c r="I45" s="14"/>
    </row>
    <row r="46" spans="1:9" ht="12.95" customHeight="1" x14ac:dyDescent="0.2">
      <c r="A46" s="1374"/>
      <c r="B46" s="1373"/>
      <c r="C46" s="72" t="s">
        <v>116</v>
      </c>
      <c r="D46" s="1361" t="s">
        <v>121</v>
      </c>
      <c r="E46" s="1357"/>
      <c r="F46" s="1030" t="s">
        <v>116</v>
      </c>
      <c r="G46" s="1390" t="s">
        <v>141</v>
      </c>
      <c r="H46" s="1390"/>
      <c r="I46" s="1391"/>
    </row>
    <row r="47" spans="1:9" ht="13.7" customHeight="1" x14ac:dyDescent="0.2">
      <c r="A47" s="1356"/>
      <c r="B47" s="1357"/>
      <c r="C47" s="10"/>
      <c r="D47" s="1361"/>
      <c r="E47" s="1357"/>
      <c r="F47" s="20"/>
      <c r="G47" s="1390"/>
      <c r="H47" s="1390"/>
      <c r="I47" s="1391"/>
    </row>
    <row r="48" spans="1:9" ht="11.25" customHeight="1" x14ac:dyDescent="0.2">
      <c r="A48" s="1356"/>
      <c r="B48" s="1357"/>
      <c r="C48" s="10"/>
      <c r="D48" s="92"/>
      <c r="E48" s="1026"/>
      <c r="F48" s="1030" t="s">
        <v>116</v>
      </c>
      <c r="G48" s="1390" t="s">
        <v>142</v>
      </c>
      <c r="H48" s="1390"/>
      <c r="I48" s="1391"/>
    </row>
    <row r="49" spans="1:9" ht="16.350000000000001" customHeight="1" x14ac:dyDescent="0.2">
      <c r="A49" s="1356"/>
      <c r="B49" s="1357"/>
      <c r="C49" s="1352" t="s">
        <v>122</v>
      </c>
      <c r="D49" s="1409"/>
      <c r="E49" s="1353"/>
      <c r="F49" s="20"/>
      <c r="G49" s="1390"/>
      <c r="H49" s="1390"/>
      <c r="I49" s="1391"/>
    </row>
    <row r="50" spans="1:9" ht="15.6" customHeight="1" x14ac:dyDescent="0.2">
      <c r="A50" s="1356"/>
      <c r="B50" s="1357"/>
      <c r="C50" s="1352"/>
      <c r="D50" s="1409"/>
      <c r="E50" s="1353"/>
      <c r="F50" s="1030" t="s">
        <v>116</v>
      </c>
      <c r="G50" s="1390" t="s">
        <v>803</v>
      </c>
      <c r="H50" s="1390"/>
      <c r="I50" s="1391"/>
    </row>
    <row r="51" spans="1:9" ht="13.7" customHeight="1" x14ac:dyDescent="0.2">
      <c r="A51" s="1356"/>
      <c r="B51" s="1357"/>
      <c r="C51" s="1413" t="s">
        <v>123</v>
      </c>
      <c r="D51" s="1414"/>
      <c r="E51" s="1415"/>
      <c r="F51" s="795"/>
      <c r="G51" s="1390"/>
      <c r="H51" s="1390"/>
      <c r="I51" s="1391"/>
    </row>
    <row r="52" spans="1:9" ht="12.95" customHeight="1" x14ac:dyDescent="0.2">
      <c r="A52" s="9"/>
      <c r="B52" s="8"/>
      <c r="C52" s="1416"/>
      <c r="D52" s="1417"/>
      <c r="E52" s="1418"/>
      <c r="F52" s="20"/>
      <c r="G52" s="1390"/>
      <c r="H52" s="1390"/>
      <c r="I52" s="1391"/>
    </row>
    <row r="53" spans="1:9" ht="13.7" customHeight="1" x14ac:dyDescent="0.2">
      <c r="A53" s="9"/>
      <c r="B53" s="798"/>
      <c r="C53" s="1410" t="s">
        <v>124</v>
      </c>
      <c r="D53" s="1411"/>
      <c r="E53" s="1412"/>
      <c r="F53" s="1030"/>
      <c r="G53" s="1390"/>
      <c r="H53" s="1390"/>
      <c r="I53" s="1391"/>
    </row>
    <row r="54" spans="1:9" x14ac:dyDescent="0.2">
      <c r="A54" s="9"/>
      <c r="B54" s="10"/>
      <c r="C54" s="1413"/>
      <c r="D54" s="1414"/>
      <c r="E54" s="1415"/>
      <c r="F54" s="20"/>
      <c r="G54" s="1390"/>
      <c r="H54" s="1390"/>
      <c r="I54" s="1391"/>
    </row>
    <row r="55" spans="1:9" ht="15" customHeight="1" x14ac:dyDescent="0.2">
      <c r="A55" s="9"/>
      <c r="B55" s="10"/>
      <c r="C55" s="1416"/>
      <c r="D55" s="1417"/>
      <c r="E55" s="1418"/>
      <c r="F55" s="1030"/>
      <c r="G55" s="1390"/>
      <c r="H55" s="1390"/>
      <c r="I55" s="1391"/>
    </row>
    <row r="56" spans="1:9" x14ac:dyDescent="0.2">
      <c r="A56" s="9"/>
      <c r="B56" s="8"/>
      <c r="C56" s="1410" t="s">
        <v>125</v>
      </c>
      <c r="D56" s="1411"/>
      <c r="E56" s="1412"/>
      <c r="F56" s="20"/>
      <c r="G56" s="101"/>
      <c r="H56" s="101"/>
      <c r="I56" s="102"/>
    </row>
    <row r="57" spans="1:9" ht="13.7" customHeight="1" x14ac:dyDescent="0.2">
      <c r="A57" s="9"/>
      <c r="B57" s="8"/>
      <c r="C57" s="1416"/>
      <c r="D57" s="1417"/>
      <c r="E57" s="1418"/>
      <c r="F57" s="1030"/>
      <c r="G57" s="101"/>
      <c r="H57" s="101"/>
      <c r="I57" s="102"/>
    </row>
    <row r="58" spans="1:9" ht="13.7" customHeight="1" x14ac:dyDescent="0.2">
      <c r="A58" s="9"/>
      <c r="B58" s="10"/>
      <c r="C58" s="1410" t="s">
        <v>765</v>
      </c>
      <c r="D58" s="1411"/>
      <c r="E58" s="1412"/>
      <c r="F58" s="21"/>
      <c r="G58" s="101"/>
      <c r="H58" s="101"/>
      <c r="I58" s="102"/>
    </row>
    <row r="59" spans="1:9" ht="13.7" customHeight="1" x14ac:dyDescent="0.2">
      <c r="A59" s="1059"/>
      <c r="B59" s="1228"/>
      <c r="C59" s="1413"/>
      <c r="D59" s="1414"/>
      <c r="E59" s="1415"/>
      <c r="F59" s="21"/>
      <c r="G59" s="101"/>
      <c r="H59" s="101"/>
      <c r="I59" s="102"/>
    </row>
    <row r="60" spans="1:9" ht="12.95" customHeight="1" x14ac:dyDescent="0.2">
      <c r="A60" s="1059"/>
      <c r="B60" s="1228"/>
      <c r="C60" s="1413"/>
      <c r="D60" s="1414"/>
      <c r="E60" s="1415"/>
      <c r="F60" s="21"/>
      <c r="G60" s="101"/>
      <c r="H60" s="101"/>
      <c r="I60" s="102"/>
    </row>
    <row r="61" spans="1:9" ht="25.5" customHeight="1" x14ac:dyDescent="0.2">
      <c r="A61" s="1059"/>
      <c r="B61" s="1228"/>
      <c r="C61" s="1413" t="s">
        <v>127</v>
      </c>
      <c r="D61" s="1414"/>
      <c r="E61" s="1415"/>
      <c r="F61" s="21"/>
      <c r="G61" s="101"/>
      <c r="H61" s="101"/>
      <c r="I61" s="101"/>
    </row>
    <row r="62" spans="1:9" ht="40.700000000000003" customHeight="1" x14ac:dyDescent="0.2">
      <c r="A62" s="1059"/>
      <c r="B62" s="1228"/>
      <c r="C62" s="1413"/>
      <c r="D62" s="1414"/>
      <c r="E62" s="1415"/>
      <c r="F62" s="21"/>
      <c r="G62" s="21"/>
      <c r="H62" s="21"/>
      <c r="I62" s="21"/>
    </row>
    <row r="63" spans="1:9" ht="15.6" customHeight="1" x14ac:dyDescent="0.2">
      <c r="A63" s="10"/>
      <c r="B63" s="8"/>
      <c r="C63" s="1409" t="s">
        <v>143</v>
      </c>
      <c r="D63" s="1409"/>
      <c r="E63" s="1353"/>
      <c r="F63" s="1229" t="s">
        <v>145</v>
      </c>
      <c r="G63" s="21"/>
      <c r="H63" s="21"/>
      <c r="I63" s="14"/>
    </row>
    <row r="64" spans="1:9" ht="15.6" customHeight="1" x14ac:dyDescent="0.2">
      <c r="A64" s="9"/>
      <c r="B64" s="8"/>
      <c r="C64" s="1352"/>
      <c r="D64" s="1409"/>
      <c r="E64" s="1353"/>
      <c r="F64" s="20" t="s">
        <v>144</v>
      </c>
      <c r="G64" s="21"/>
      <c r="H64" s="21"/>
      <c r="I64" s="14"/>
    </row>
    <row r="65" spans="1:9" ht="13.7" customHeight="1" x14ac:dyDescent="0.2">
      <c r="A65" s="9"/>
      <c r="B65" s="8"/>
      <c r="C65" s="1352"/>
      <c r="D65" s="1409"/>
      <c r="E65" s="1353"/>
      <c r="F65" s="501"/>
      <c r="G65" s="21" t="s">
        <v>12</v>
      </c>
      <c r="H65" s="21"/>
      <c r="I65" s="14"/>
    </row>
    <row r="66" spans="1:9" x14ac:dyDescent="0.2">
      <c r="A66" s="9"/>
      <c r="B66" s="8"/>
      <c r="C66" s="1352"/>
      <c r="D66" s="1409"/>
      <c r="E66" s="1353"/>
      <c r="F66" s="79"/>
      <c r="G66" s="80"/>
      <c r="H66" s="81"/>
      <c r="I66" s="82"/>
    </row>
    <row r="67" spans="1:9" x14ac:dyDescent="0.2">
      <c r="A67" s="9"/>
      <c r="B67" s="8"/>
      <c r="C67" s="1352"/>
      <c r="D67" s="1409"/>
      <c r="E67" s="1353"/>
      <c r="F67" s="83" t="s">
        <v>146</v>
      </c>
      <c r="G67" s="81" t="s">
        <v>147</v>
      </c>
      <c r="H67" s="81" t="s">
        <v>12</v>
      </c>
      <c r="I67" s="82" t="s">
        <v>148</v>
      </c>
    </row>
    <row r="68" spans="1:9" x14ac:dyDescent="0.2">
      <c r="A68" s="9"/>
      <c r="B68" s="8"/>
      <c r="C68" s="9"/>
      <c r="D68" s="10"/>
      <c r="E68" s="8"/>
      <c r="F68" s="375"/>
      <c r="G68" s="374"/>
      <c r="H68" s="512"/>
      <c r="I68" s="84" t="e">
        <f>H68/G68</f>
        <v>#DIV/0!</v>
      </c>
    </row>
    <row r="69" spans="1:9" x14ac:dyDescent="0.2">
      <c r="A69" s="9"/>
      <c r="B69" s="8"/>
      <c r="C69" s="9"/>
      <c r="D69" s="10"/>
      <c r="E69" s="8"/>
      <c r="F69" s="375"/>
      <c r="G69" s="374"/>
      <c r="H69" s="512"/>
      <c r="I69" s="84" t="e">
        <f t="shared" ref="I69:I73" si="0">H69/G69</f>
        <v>#DIV/0!</v>
      </c>
    </row>
    <row r="70" spans="1:9" x14ac:dyDescent="0.2">
      <c r="A70" s="9"/>
      <c r="B70" s="8"/>
      <c r="C70" s="9"/>
      <c r="D70" s="10"/>
      <c r="E70" s="8"/>
      <c r="F70" s="375"/>
      <c r="G70" s="374"/>
      <c r="H70" s="512"/>
      <c r="I70" s="84" t="e">
        <f t="shared" si="0"/>
        <v>#DIV/0!</v>
      </c>
    </row>
    <row r="71" spans="1:9" x14ac:dyDescent="0.2">
      <c r="A71" s="9"/>
      <c r="B71" s="8"/>
      <c r="C71" s="9"/>
      <c r="D71" s="10"/>
      <c r="E71" s="8"/>
      <c r="F71" s="375"/>
      <c r="G71" s="374"/>
      <c r="H71" s="512"/>
      <c r="I71" s="84" t="e">
        <f t="shared" si="0"/>
        <v>#DIV/0!</v>
      </c>
    </row>
    <row r="72" spans="1:9" x14ac:dyDescent="0.2">
      <c r="A72" s="9"/>
      <c r="B72" s="8"/>
      <c r="C72" s="9"/>
      <c r="D72" s="10"/>
      <c r="E72" s="8"/>
      <c r="F72" s="374"/>
      <c r="G72" s="374"/>
      <c r="H72" s="512"/>
      <c r="I72" s="84" t="e">
        <f t="shared" si="0"/>
        <v>#DIV/0!</v>
      </c>
    </row>
    <row r="73" spans="1:9" x14ac:dyDescent="0.2">
      <c r="A73" s="9"/>
      <c r="B73" s="8"/>
      <c r="C73" s="9"/>
      <c r="D73" s="10"/>
      <c r="E73" s="8"/>
      <c r="F73" s="374"/>
      <c r="G73" s="374"/>
      <c r="H73" s="512"/>
      <c r="I73" s="84" t="e">
        <f t="shared" si="0"/>
        <v>#DIV/0!</v>
      </c>
    </row>
    <row r="74" spans="1:9" x14ac:dyDescent="0.2">
      <c r="A74" s="9"/>
      <c r="B74" s="8"/>
      <c r="C74" s="9"/>
      <c r="D74" s="10"/>
      <c r="E74" s="8"/>
      <c r="F74" s="85"/>
      <c r="G74" s="86"/>
      <c r="H74" s="86"/>
      <c r="I74" s="82"/>
    </row>
    <row r="75" spans="1:9" x14ac:dyDescent="0.2">
      <c r="A75" s="9"/>
      <c r="B75" s="8"/>
      <c r="C75" s="9"/>
      <c r="D75" s="10"/>
      <c r="E75" s="8"/>
      <c r="F75" s="20" t="s">
        <v>149</v>
      </c>
      <c r="G75" s="86"/>
      <c r="H75" s="86"/>
      <c r="I75" s="82"/>
    </row>
    <row r="76" spans="1:9" x14ac:dyDescent="0.2">
      <c r="A76" s="11"/>
      <c r="B76" s="13"/>
      <c r="C76" s="11"/>
      <c r="D76" s="12"/>
      <c r="E76" s="13"/>
      <c r="F76" s="87"/>
      <c r="G76" s="88"/>
      <c r="H76" s="88"/>
      <c r="I76" s="89"/>
    </row>
    <row r="77" spans="1:9" ht="14.25" x14ac:dyDescent="0.2">
      <c r="A77" s="1354" t="s">
        <v>14</v>
      </c>
      <c r="B77" s="1355"/>
      <c r="C77" s="26" t="s">
        <v>15</v>
      </c>
      <c r="D77" s="25"/>
      <c r="E77" s="27"/>
      <c r="F77" s="33"/>
      <c r="G77" s="35"/>
      <c r="H77" s="35"/>
      <c r="I77" s="36"/>
    </row>
    <row r="78" spans="1:9" ht="14.25" x14ac:dyDescent="0.2">
      <c r="A78" s="1356"/>
      <c r="B78" s="1357"/>
      <c r="C78" s="28"/>
      <c r="D78" s="29"/>
      <c r="E78" s="30"/>
      <c r="F78" s="20"/>
      <c r="G78" s="511"/>
      <c r="H78" s="1390" t="s">
        <v>20</v>
      </c>
      <c r="I78" s="1391"/>
    </row>
    <row r="79" spans="1:9" ht="13.7" customHeight="1" x14ac:dyDescent="0.2">
      <c r="A79" s="1356"/>
      <c r="B79" s="1357"/>
      <c r="C79" s="31" t="s">
        <v>16</v>
      </c>
      <c r="D79" s="29"/>
      <c r="E79" s="30"/>
      <c r="F79" s="20"/>
      <c r="G79" s="38"/>
      <c r="H79" s="1390"/>
      <c r="I79" s="1391"/>
    </row>
    <row r="80" spans="1:9" ht="14.25" customHeight="1" x14ac:dyDescent="0.2">
      <c r="A80" s="1356"/>
      <c r="B80" s="1357"/>
      <c r="C80" s="32" t="s">
        <v>17</v>
      </c>
      <c r="D80" s="29"/>
      <c r="E80" s="30"/>
      <c r="F80" s="20"/>
      <c r="G80" s="505"/>
      <c r="H80" s="21" t="s">
        <v>21</v>
      </c>
      <c r="I80" s="14"/>
    </row>
    <row r="81" spans="1:9" ht="13.7" customHeight="1" x14ac:dyDescent="0.2">
      <c r="A81" s="1356"/>
      <c r="B81" s="1357"/>
      <c r="C81" s="28"/>
      <c r="D81" s="29"/>
      <c r="E81" s="30"/>
      <c r="F81" s="34"/>
      <c r="G81" s="21"/>
      <c r="H81" s="21"/>
      <c r="I81" s="14"/>
    </row>
    <row r="82" spans="1:9" ht="12.95" customHeight="1" x14ac:dyDescent="0.2">
      <c r="A82" s="1356"/>
      <c r="B82" s="1357"/>
      <c r="C82" s="28"/>
      <c r="D82" s="29"/>
      <c r="E82" s="30"/>
      <c r="F82" s="54" t="s">
        <v>74</v>
      </c>
      <c r="G82" s="50" t="e">
        <f>G78/G80</f>
        <v>#DIV/0!</v>
      </c>
      <c r="H82" s="1404" t="s">
        <v>22</v>
      </c>
      <c r="I82" s="1405"/>
    </row>
    <row r="83" spans="1:9" ht="12.95" customHeight="1" x14ac:dyDescent="0.2">
      <c r="A83" s="1356"/>
      <c r="B83" s="1357"/>
      <c r="C83" s="28"/>
      <c r="D83" s="29"/>
      <c r="E83" s="30"/>
      <c r="F83" s="20"/>
      <c r="G83" s="21"/>
      <c r="H83" s="1404"/>
      <c r="I83" s="1405"/>
    </row>
    <row r="84" spans="1:9" ht="12.95" customHeight="1" x14ac:dyDescent="0.2">
      <c r="A84" s="1356"/>
      <c r="B84" s="1357"/>
      <c r="C84" s="1392" t="s">
        <v>18</v>
      </c>
      <c r="D84" s="1393"/>
      <c r="E84" s="1394"/>
      <c r="F84" s="37" t="s">
        <v>19</v>
      </c>
      <c r="G84" s="21"/>
      <c r="H84" s="21"/>
      <c r="I84" s="14"/>
    </row>
    <row r="85" spans="1:9" ht="12.95" customHeight="1" x14ac:dyDescent="0.2">
      <c r="A85" s="1356"/>
      <c r="B85" s="1357"/>
      <c r="C85" s="1392"/>
      <c r="D85" s="1393"/>
      <c r="E85" s="1394"/>
      <c r="F85" s="1398"/>
      <c r="G85" s="1399"/>
      <c r="H85" s="1399"/>
      <c r="I85" s="1400"/>
    </row>
    <row r="86" spans="1:9" ht="12.95" customHeight="1" x14ac:dyDescent="0.2">
      <c r="A86" s="1356"/>
      <c r="B86" s="1357"/>
      <c r="C86" s="1392"/>
      <c r="D86" s="1393"/>
      <c r="E86" s="1394"/>
      <c r="F86" s="1398"/>
      <c r="G86" s="1399"/>
      <c r="H86" s="1399"/>
      <c r="I86" s="1400"/>
    </row>
    <row r="87" spans="1:9" ht="12.95" customHeight="1" x14ac:dyDescent="0.2">
      <c r="A87" s="1356"/>
      <c r="B87" s="1357"/>
      <c r="C87" s="1392"/>
      <c r="D87" s="1393"/>
      <c r="E87" s="1394"/>
      <c r="F87" s="1398"/>
      <c r="G87" s="1399"/>
      <c r="H87" s="1399"/>
      <c r="I87" s="1400"/>
    </row>
    <row r="88" spans="1:9" ht="12.95" customHeight="1" x14ac:dyDescent="0.2">
      <c r="A88" s="1356"/>
      <c r="B88" s="1357"/>
      <c r="C88" s="1392"/>
      <c r="D88" s="1393"/>
      <c r="E88" s="1394"/>
      <c r="F88" s="1398"/>
      <c r="G88" s="1399"/>
      <c r="H88" s="1399"/>
      <c r="I88" s="1400"/>
    </row>
    <row r="89" spans="1:9" x14ac:dyDescent="0.2">
      <c r="A89" s="1356"/>
      <c r="B89" s="1357"/>
      <c r="C89" s="1392"/>
      <c r="D89" s="1393"/>
      <c r="E89" s="1394"/>
      <c r="F89" s="1398"/>
      <c r="G89" s="1399"/>
      <c r="H89" s="1399"/>
      <c r="I89" s="1400"/>
    </row>
    <row r="90" spans="1:9" x14ac:dyDescent="0.2">
      <c r="A90" s="1356"/>
      <c r="B90" s="1357"/>
      <c r="C90" s="1392"/>
      <c r="D90" s="1393"/>
      <c r="E90" s="1394"/>
      <c r="F90" s="1398"/>
      <c r="G90" s="1399"/>
      <c r="H90" s="1399"/>
      <c r="I90" s="1400"/>
    </row>
    <row r="91" spans="1:9" x14ac:dyDescent="0.2">
      <c r="A91" s="1359"/>
      <c r="B91" s="1360"/>
      <c r="C91" s="1395"/>
      <c r="D91" s="1396"/>
      <c r="E91" s="1397"/>
      <c r="F91" s="1401"/>
      <c r="G91" s="1402"/>
      <c r="H91" s="1402"/>
      <c r="I91" s="1403"/>
    </row>
    <row r="92" spans="1:9" x14ac:dyDescent="0.2">
      <c r="A92" s="1354" t="s">
        <v>24</v>
      </c>
      <c r="B92" s="1355"/>
      <c r="C92" s="1354" t="s">
        <v>25</v>
      </c>
      <c r="D92" s="1362"/>
      <c r="E92" s="1355"/>
      <c r="F92" s="1521" t="s">
        <v>42</v>
      </c>
      <c r="G92" s="1522"/>
      <c r="H92" s="508"/>
      <c r="I92" s="36"/>
    </row>
    <row r="93" spans="1:9" x14ac:dyDescent="0.2">
      <c r="A93" s="1356"/>
      <c r="B93" s="1357"/>
      <c r="C93" s="1356"/>
      <c r="D93" s="1361"/>
      <c r="E93" s="1357"/>
      <c r="F93" s="20"/>
      <c r="G93" s="21"/>
      <c r="H93" s="42"/>
      <c r="I93" s="14"/>
    </row>
    <row r="94" spans="1:9" ht="13.7" customHeight="1" x14ac:dyDescent="0.2">
      <c r="A94" s="1356"/>
      <c r="B94" s="1357"/>
      <c r="C94" s="1356"/>
      <c r="D94" s="1361"/>
      <c r="E94" s="1357"/>
      <c r="F94" s="1382" t="s">
        <v>43</v>
      </c>
      <c r="G94" s="1383"/>
      <c r="H94" s="508"/>
      <c r="I94" s="14"/>
    </row>
    <row r="95" spans="1:9" ht="12.75" customHeight="1" x14ac:dyDescent="0.2">
      <c r="A95" s="1356"/>
      <c r="B95" s="1357"/>
      <c r="C95" s="1356" t="s">
        <v>26</v>
      </c>
      <c r="D95" s="1361"/>
      <c r="E95" s="1357"/>
      <c r="F95" s="20"/>
      <c r="G95" s="21"/>
      <c r="H95" s="42"/>
      <c r="I95" s="14"/>
    </row>
    <row r="96" spans="1:9" x14ac:dyDescent="0.2">
      <c r="A96" s="1356"/>
      <c r="B96" s="1357"/>
      <c r="C96" s="1356"/>
      <c r="D96" s="1361"/>
      <c r="E96" s="1357"/>
      <c r="F96" s="1469" t="s">
        <v>75</v>
      </c>
      <c r="G96" s="1390"/>
      <c r="H96" s="53" t="e">
        <f>H94*100/H92</f>
        <v>#DIV/0!</v>
      </c>
      <c r="I96" s="14"/>
    </row>
    <row r="97" spans="1:9" ht="13.7" customHeight="1" x14ac:dyDescent="0.2">
      <c r="A97" s="1356"/>
      <c r="B97" s="1357"/>
      <c r="C97" s="1356"/>
      <c r="D97" s="1361"/>
      <c r="E97" s="1357"/>
      <c r="F97" s="1469"/>
      <c r="G97" s="1390"/>
      <c r="H97" s="21"/>
      <c r="I97" s="14"/>
    </row>
    <row r="98" spans="1:9" ht="12.95" customHeight="1" x14ac:dyDescent="0.2">
      <c r="A98" s="1356"/>
      <c r="B98" s="1357"/>
      <c r="C98" s="1356"/>
      <c r="D98" s="1361"/>
      <c r="E98" s="1357"/>
      <c r="F98" s="20"/>
      <c r="G98" s="21"/>
      <c r="H98" s="21"/>
      <c r="I98" s="14"/>
    </row>
    <row r="99" spans="1:9" ht="12.95" customHeight="1" x14ac:dyDescent="0.2">
      <c r="A99" s="1356"/>
      <c r="B99" s="1357"/>
      <c r="C99" s="1019"/>
      <c r="D99" s="1023"/>
      <c r="E99" s="1020"/>
      <c r="F99" s="20"/>
      <c r="G99" s="21"/>
      <c r="H99" s="21"/>
      <c r="I99" s="14"/>
    </row>
    <row r="100" spans="1:9" ht="12.95" customHeight="1" x14ac:dyDescent="0.2">
      <c r="A100" s="1356"/>
      <c r="B100" s="1357"/>
      <c r="C100" s="1019"/>
      <c r="D100" s="1023"/>
      <c r="E100" s="1020"/>
      <c r="F100" s="20"/>
      <c r="G100" s="21"/>
      <c r="H100" s="21"/>
      <c r="I100" s="14"/>
    </row>
    <row r="101" spans="1:9" ht="12.95" hidden="1" customHeight="1" x14ac:dyDescent="0.2">
      <c r="A101" s="1356"/>
      <c r="B101" s="1357"/>
      <c r="C101" s="1019"/>
      <c r="D101" s="1023"/>
      <c r="E101" s="1020"/>
      <c r="F101" s="20"/>
      <c r="G101" s="21"/>
      <c r="H101" s="21"/>
      <c r="I101" s="14"/>
    </row>
    <row r="102" spans="1:9" ht="12.95" customHeight="1" x14ac:dyDescent="0.2">
      <c r="A102" s="1356"/>
      <c r="B102" s="1357"/>
      <c r="C102" s="1019"/>
      <c r="D102" s="1023"/>
      <c r="E102" s="1020"/>
      <c r="F102" s="20"/>
      <c r="G102" s="21"/>
      <c r="H102" s="21"/>
      <c r="I102" s="14"/>
    </row>
    <row r="103" spans="1:9" ht="12.95" customHeight="1" x14ac:dyDescent="0.2">
      <c r="A103" s="1356"/>
      <c r="B103" s="1357"/>
      <c r="C103" s="1459" t="s">
        <v>27</v>
      </c>
      <c r="D103" s="1460"/>
      <c r="E103" s="1461"/>
      <c r="F103" s="20"/>
      <c r="G103" s="21" t="s">
        <v>44</v>
      </c>
      <c r="H103" s="21"/>
      <c r="I103" s="14"/>
    </row>
    <row r="104" spans="1:9" ht="12.95" customHeight="1" x14ac:dyDescent="0.2">
      <c r="A104" s="1356"/>
      <c r="B104" s="1357"/>
      <c r="C104" s="40" t="s">
        <v>34</v>
      </c>
      <c r="D104" s="10"/>
      <c r="E104" s="8"/>
      <c r="F104" s="1523" t="s">
        <v>45</v>
      </c>
      <c r="G104" s="1524"/>
      <c r="H104" s="1524"/>
      <c r="I104" s="1525"/>
    </row>
    <row r="105" spans="1:9" x14ac:dyDescent="0.2">
      <c r="A105" s="1356"/>
      <c r="B105" s="1357"/>
      <c r="C105" s="1457" t="s">
        <v>36</v>
      </c>
      <c r="D105" s="1458"/>
      <c r="E105" s="41" t="s">
        <v>28</v>
      </c>
      <c r="F105" s="1523"/>
      <c r="G105" s="1524"/>
      <c r="H105" s="1524"/>
      <c r="I105" s="1525"/>
    </row>
    <row r="106" spans="1:9" ht="13.7" customHeight="1" x14ac:dyDescent="0.2">
      <c r="A106" s="1356"/>
      <c r="B106" s="1357"/>
      <c r="C106" s="1476" t="s">
        <v>38</v>
      </c>
      <c r="D106" s="1477"/>
      <c r="E106" s="8"/>
      <c r="F106" s="1523"/>
      <c r="G106" s="1524"/>
      <c r="H106" s="1524"/>
      <c r="I106" s="1525"/>
    </row>
    <row r="107" spans="1:9" ht="28.15" customHeight="1" x14ac:dyDescent="0.2">
      <c r="A107" s="1356"/>
      <c r="B107" s="1357"/>
      <c r="C107" s="1457" t="s">
        <v>37</v>
      </c>
      <c r="D107" s="1458"/>
      <c r="E107" s="41" t="s">
        <v>29</v>
      </c>
      <c r="F107" s="1523"/>
      <c r="G107" s="1524"/>
      <c r="H107" s="1524"/>
      <c r="I107" s="1525"/>
    </row>
    <row r="108" spans="1:9" x14ac:dyDescent="0.2">
      <c r="A108" s="1356"/>
      <c r="B108" s="1357"/>
      <c r="C108" s="1473" t="s">
        <v>30</v>
      </c>
      <c r="D108" s="1474"/>
      <c r="E108" s="1475"/>
      <c r="F108" s="1523"/>
      <c r="G108" s="1524"/>
      <c r="H108" s="1524"/>
      <c r="I108" s="1525"/>
    </row>
    <row r="109" spans="1:9" x14ac:dyDescent="0.2">
      <c r="A109" s="1356"/>
      <c r="B109" s="1357"/>
      <c r="C109" s="1462" t="s">
        <v>35</v>
      </c>
      <c r="D109" s="1463"/>
      <c r="E109" s="8"/>
      <c r="F109" s="20"/>
      <c r="G109" s="21"/>
      <c r="H109" s="21"/>
      <c r="I109" s="14"/>
    </row>
    <row r="110" spans="1:9" x14ac:dyDescent="0.2">
      <c r="A110" s="1356"/>
      <c r="B110" s="1357"/>
      <c r="C110" s="1482" t="s">
        <v>31</v>
      </c>
      <c r="D110" s="1483"/>
      <c r="E110" s="41" t="s">
        <v>32</v>
      </c>
      <c r="F110" s="1382" t="s">
        <v>46</v>
      </c>
      <c r="G110" s="1383"/>
      <c r="H110" s="1383"/>
      <c r="I110" s="1386"/>
    </row>
    <row r="111" spans="1:9" x14ac:dyDescent="0.2">
      <c r="A111" s="1356"/>
      <c r="B111" s="1357"/>
      <c r="C111" s="1457" t="s">
        <v>33</v>
      </c>
      <c r="D111" s="1458"/>
      <c r="E111" s="41" t="s">
        <v>39</v>
      </c>
      <c r="F111" s="20"/>
      <c r="G111" s="21" t="s">
        <v>47</v>
      </c>
      <c r="H111" s="21"/>
      <c r="I111" s="14"/>
    </row>
    <row r="112" spans="1:9" x14ac:dyDescent="0.2">
      <c r="A112" s="1356"/>
      <c r="B112" s="1357"/>
      <c r="C112" s="9"/>
      <c r="D112" s="10"/>
      <c r="E112" s="8"/>
      <c r="F112" s="20"/>
      <c r="G112" s="21" t="s">
        <v>48</v>
      </c>
      <c r="H112" s="21"/>
      <c r="I112" s="14"/>
    </row>
    <row r="113" spans="1:9" x14ac:dyDescent="0.2">
      <c r="A113" s="1356"/>
      <c r="B113" s="1357"/>
      <c r="C113" s="1356" t="s">
        <v>40</v>
      </c>
      <c r="D113" s="1361"/>
      <c r="E113" s="1357"/>
      <c r="F113" s="20"/>
      <c r="G113" s="1451"/>
      <c r="H113" s="1451"/>
      <c r="I113" s="1452"/>
    </row>
    <row r="114" spans="1:9" x14ac:dyDescent="0.2">
      <c r="A114" s="1356"/>
      <c r="B114" s="1357"/>
      <c r="C114" s="1356"/>
      <c r="D114" s="1361"/>
      <c r="E114" s="1357"/>
      <c r="F114" s="20"/>
      <c r="G114" s="1451"/>
      <c r="H114" s="1451"/>
      <c r="I114" s="1452"/>
    </row>
    <row r="115" spans="1:9" x14ac:dyDescent="0.2">
      <c r="A115" s="1356"/>
      <c r="B115" s="1357"/>
      <c r="C115" s="1356"/>
      <c r="D115" s="1361"/>
      <c r="E115" s="1357"/>
      <c r="F115" s="20"/>
      <c r="G115" s="21" t="s">
        <v>49</v>
      </c>
      <c r="H115" s="21"/>
      <c r="I115" s="14"/>
    </row>
    <row r="116" spans="1:9" x14ac:dyDescent="0.2">
      <c r="A116" s="1356"/>
      <c r="B116" s="1357"/>
      <c r="C116" s="1356" t="s">
        <v>41</v>
      </c>
      <c r="D116" s="1361"/>
      <c r="E116" s="1357"/>
      <c r="F116" s="20"/>
      <c r="G116" s="1478"/>
      <c r="H116" s="1478"/>
      <c r="I116" s="1479"/>
    </row>
    <row r="117" spans="1:9" x14ac:dyDescent="0.2">
      <c r="A117" s="1356"/>
      <c r="B117" s="1357"/>
      <c r="C117" s="1356"/>
      <c r="D117" s="1361"/>
      <c r="E117" s="1357"/>
      <c r="F117" s="20"/>
      <c r="G117" s="1478"/>
      <c r="H117" s="1478"/>
      <c r="I117" s="1479"/>
    </row>
    <row r="118" spans="1:9" x14ac:dyDescent="0.2">
      <c r="A118" s="1359"/>
      <c r="B118" s="1360"/>
      <c r="C118" s="11"/>
      <c r="D118" s="12"/>
      <c r="E118" s="13"/>
      <c r="F118" s="22"/>
      <c r="G118" s="1480"/>
      <c r="H118" s="1480"/>
      <c r="I118" s="1481"/>
    </row>
    <row r="119" spans="1:9" x14ac:dyDescent="0.2">
      <c r="A119" s="1354" t="s">
        <v>50</v>
      </c>
      <c r="B119" s="1355"/>
      <c r="C119" s="1354" t="s">
        <v>51</v>
      </c>
      <c r="D119" s="1362"/>
      <c r="E119" s="1355"/>
      <c r="F119" s="43" t="s">
        <v>53</v>
      </c>
      <c r="G119" s="35"/>
      <c r="H119" s="35"/>
      <c r="I119" s="36"/>
    </row>
    <row r="120" spans="1:9" x14ac:dyDescent="0.2">
      <c r="A120" s="1356"/>
      <c r="B120" s="1357"/>
      <c r="C120" s="1356"/>
      <c r="D120" s="1361"/>
      <c r="E120" s="1357"/>
      <c r="F120" s="20"/>
      <c r="G120" s="21" t="s">
        <v>54</v>
      </c>
      <c r="H120" s="21"/>
      <c r="I120" s="14"/>
    </row>
    <row r="121" spans="1:9" ht="13.7" customHeight="1" x14ac:dyDescent="0.2">
      <c r="A121" s="1356"/>
      <c r="B121" s="1357"/>
      <c r="C121" s="1356"/>
      <c r="D121" s="1361"/>
      <c r="E121" s="1357"/>
      <c r="F121" s="20" t="s">
        <v>55</v>
      </c>
      <c r="G121" s="1453"/>
      <c r="H121" s="1453"/>
      <c r="I121" s="1454"/>
    </row>
    <row r="122" spans="1:9" ht="12.75" customHeight="1" x14ac:dyDescent="0.2">
      <c r="A122" s="1356"/>
      <c r="B122" s="1357"/>
      <c r="C122" s="1356"/>
      <c r="D122" s="1361"/>
      <c r="E122" s="1357"/>
      <c r="F122" s="20"/>
      <c r="G122" s="1453"/>
      <c r="H122" s="1453"/>
      <c r="I122" s="1454"/>
    </row>
    <row r="123" spans="1:9" x14ac:dyDescent="0.2">
      <c r="A123" s="1356"/>
      <c r="B123" s="1357"/>
      <c r="C123" s="1356"/>
      <c r="D123" s="1361"/>
      <c r="E123" s="1357"/>
      <c r="F123" s="20"/>
      <c r="G123" s="21"/>
      <c r="H123" s="21"/>
      <c r="I123" s="14"/>
    </row>
    <row r="124" spans="1:9" x14ac:dyDescent="0.2">
      <c r="A124" s="1356"/>
      <c r="B124" s="1357"/>
      <c r="C124" s="1356" t="s">
        <v>52</v>
      </c>
      <c r="D124" s="1361"/>
      <c r="E124" s="1357"/>
      <c r="F124" s="20"/>
      <c r="G124" s="1390" t="s">
        <v>56</v>
      </c>
      <c r="H124" s="1390"/>
      <c r="I124" s="1391"/>
    </row>
    <row r="125" spans="1:9" x14ac:dyDescent="0.2">
      <c r="A125" s="1356"/>
      <c r="B125" s="1357"/>
      <c r="C125" s="1356"/>
      <c r="D125" s="1361"/>
      <c r="E125" s="1357"/>
      <c r="F125" s="20"/>
      <c r="G125" s="1390"/>
      <c r="H125" s="1390"/>
      <c r="I125" s="1391"/>
    </row>
    <row r="126" spans="1:9" x14ac:dyDescent="0.2">
      <c r="A126" s="1356"/>
      <c r="B126" s="1357"/>
      <c r="C126" s="1356"/>
      <c r="D126" s="1361"/>
      <c r="E126" s="1357"/>
      <c r="F126" s="20" t="s">
        <v>57</v>
      </c>
      <c r="G126" s="1455"/>
      <c r="H126" s="1455"/>
      <c r="I126" s="1456"/>
    </row>
    <row r="127" spans="1:9" x14ac:dyDescent="0.2">
      <c r="A127" s="1356"/>
      <c r="B127" s="1357"/>
      <c r="C127" s="1356"/>
      <c r="D127" s="1361"/>
      <c r="E127" s="1357"/>
      <c r="F127" s="20"/>
      <c r="G127" s="1455"/>
      <c r="H127" s="1455"/>
      <c r="I127" s="1456"/>
    </row>
    <row r="128" spans="1:9" x14ac:dyDescent="0.2">
      <c r="A128" s="1356"/>
      <c r="B128" s="1357"/>
      <c r="C128" s="9"/>
      <c r="D128" s="10"/>
      <c r="E128" s="8"/>
      <c r="F128" s="20" t="s">
        <v>58</v>
      </c>
      <c r="G128" s="15"/>
      <c r="H128" s="15"/>
      <c r="I128" s="44"/>
    </row>
    <row r="129" spans="1:9" x14ac:dyDescent="0.2">
      <c r="A129" s="1356"/>
      <c r="B129" s="1357"/>
      <c r="C129" s="9"/>
      <c r="D129" s="10"/>
      <c r="E129" s="8"/>
      <c r="F129" s="45"/>
      <c r="G129" s="1451"/>
      <c r="H129" s="1451"/>
      <c r="I129" s="1452"/>
    </row>
    <row r="130" spans="1:9" x14ac:dyDescent="0.2">
      <c r="A130" s="1356"/>
      <c r="B130" s="1357"/>
      <c r="C130" s="9"/>
      <c r="D130" s="10"/>
      <c r="E130" s="8"/>
      <c r="F130" s="20" t="s">
        <v>59</v>
      </c>
      <c r="G130" s="1464"/>
      <c r="H130" s="1464"/>
      <c r="I130" s="1465"/>
    </row>
    <row r="131" spans="1:9" x14ac:dyDescent="0.2">
      <c r="A131" s="1356"/>
      <c r="B131" s="1357"/>
      <c r="C131" s="9"/>
      <c r="D131" s="10"/>
      <c r="E131" s="8"/>
      <c r="F131" s="20"/>
      <c r="G131" s="21"/>
      <c r="H131" s="21"/>
      <c r="I131" s="14"/>
    </row>
    <row r="132" spans="1:9" x14ac:dyDescent="0.2">
      <c r="A132" s="1359"/>
      <c r="B132" s="1360"/>
      <c r="C132" s="11"/>
      <c r="D132" s="12"/>
      <c r="E132" s="13"/>
      <c r="F132" s="22"/>
      <c r="G132" s="23"/>
      <c r="H132" s="23"/>
      <c r="I132" s="24"/>
    </row>
    <row r="133" spans="1:9" ht="12.95" customHeight="1" x14ac:dyDescent="0.2">
      <c r="A133" s="1370" t="s">
        <v>938</v>
      </c>
      <c r="B133" s="1355"/>
      <c r="C133" s="1370" t="s">
        <v>932</v>
      </c>
      <c r="D133" s="1362"/>
      <c r="E133" s="1355"/>
      <c r="F133" s="85"/>
      <c r="G133" s="1449" t="s">
        <v>153</v>
      </c>
      <c r="H133" s="1449"/>
      <c r="I133" s="1450"/>
    </row>
    <row r="134" spans="1:9" x14ac:dyDescent="0.2">
      <c r="A134" s="1356"/>
      <c r="B134" s="1357"/>
      <c r="C134" s="1356"/>
      <c r="D134" s="1361"/>
      <c r="E134" s="1357"/>
      <c r="F134" s="85"/>
      <c r="G134" s="1375"/>
      <c r="H134" s="1375"/>
      <c r="I134" s="1376"/>
    </row>
    <row r="135" spans="1:9" ht="12.95" customHeight="1" x14ac:dyDescent="0.2">
      <c r="A135" s="1356"/>
      <c r="B135" s="1357"/>
      <c r="C135" s="1356"/>
      <c r="D135" s="1361"/>
      <c r="E135" s="1357"/>
      <c r="F135" s="20" t="s">
        <v>154</v>
      </c>
      <c r="G135" s="1443"/>
      <c r="H135" s="1444"/>
      <c r="I135" s="1445"/>
    </row>
    <row r="136" spans="1:9" ht="12.75" customHeight="1" x14ac:dyDescent="0.2">
      <c r="A136" s="1356"/>
      <c r="B136" s="1357"/>
      <c r="C136" s="1356"/>
      <c r="D136" s="1361"/>
      <c r="E136" s="1357"/>
      <c r="F136" s="20"/>
      <c r="G136" s="1446"/>
      <c r="H136" s="1447"/>
      <c r="I136" s="1448"/>
    </row>
    <row r="137" spans="1:9" x14ac:dyDescent="0.2">
      <c r="A137" s="1356"/>
      <c r="B137" s="1357"/>
      <c r="C137" s="1356"/>
      <c r="D137" s="1361"/>
      <c r="E137" s="1357"/>
      <c r="F137" s="20"/>
      <c r="G137" s="1449" t="s">
        <v>155</v>
      </c>
      <c r="H137" s="1449"/>
      <c r="I137" s="1450"/>
    </row>
    <row r="138" spans="1:9" ht="12.95" customHeight="1" x14ac:dyDescent="0.2">
      <c r="A138" s="1356"/>
      <c r="B138" s="1357"/>
      <c r="C138" s="1356"/>
      <c r="D138" s="1361"/>
      <c r="E138" s="1357"/>
      <c r="F138" s="20"/>
      <c r="G138" s="1390"/>
      <c r="H138" s="1390"/>
      <c r="I138" s="1391"/>
    </row>
    <row r="139" spans="1:9" ht="39.4" customHeight="1" x14ac:dyDescent="0.2">
      <c r="A139" s="1356"/>
      <c r="B139" s="1357"/>
      <c r="C139" s="797"/>
      <c r="D139" s="92"/>
      <c r="E139" s="1026"/>
      <c r="F139" s="20"/>
      <c r="G139" s="21"/>
      <c r="H139" s="21"/>
      <c r="I139" s="14"/>
    </row>
    <row r="140" spans="1:9" x14ac:dyDescent="0.2">
      <c r="A140" s="1356"/>
      <c r="B140" s="1357"/>
      <c r="C140" s="1356" t="s">
        <v>151</v>
      </c>
      <c r="D140" s="1361"/>
      <c r="E140" s="1357"/>
      <c r="F140" s="20"/>
      <c r="G140" s="1383" t="s">
        <v>156</v>
      </c>
      <c r="H140" s="1383"/>
      <c r="I140" s="1386"/>
    </row>
    <row r="141" spans="1:9" ht="28.15" customHeight="1" x14ac:dyDescent="0.2">
      <c r="A141" s="1356"/>
      <c r="B141" s="1357"/>
      <c r="C141" s="1356"/>
      <c r="D141" s="1361"/>
      <c r="E141" s="1357"/>
      <c r="F141" s="20"/>
      <c r="G141" s="513"/>
      <c r="H141" s="21" t="s">
        <v>63</v>
      </c>
      <c r="I141" s="14"/>
    </row>
    <row r="142" spans="1:9" ht="40.15" customHeight="1" x14ac:dyDescent="0.2">
      <c r="A142" s="1358" t="s">
        <v>934</v>
      </c>
      <c r="B142" s="1357"/>
      <c r="C142" s="1356" t="s">
        <v>152</v>
      </c>
      <c r="D142" s="1361"/>
      <c r="E142" s="1357"/>
      <c r="F142" s="20"/>
      <c r="G142" s="513"/>
      <c r="H142" s="21" t="s">
        <v>157</v>
      </c>
      <c r="I142" s="14"/>
    </row>
    <row r="143" spans="1:9" x14ac:dyDescent="0.2">
      <c r="A143" s="1356"/>
      <c r="B143" s="1357"/>
      <c r="C143" s="1356"/>
      <c r="D143" s="1361"/>
      <c r="E143" s="1357"/>
      <c r="F143" s="20"/>
      <c r="G143" s="1054" t="e">
        <f>G141/G142</f>
        <v>#DIV/0!</v>
      </c>
      <c r="H143" s="46" t="s">
        <v>158</v>
      </c>
      <c r="I143" s="14"/>
    </row>
    <row r="144" spans="1:9" ht="12.95" customHeight="1" x14ac:dyDescent="0.2">
      <c r="A144" s="1356"/>
      <c r="B144" s="1357"/>
      <c r="C144" s="1356"/>
      <c r="D144" s="1361"/>
      <c r="E144" s="1357"/>
      <c r="F144" s="20"/>
      <c r="G144" s="514"/>
      <c r="H144" s="21" t="s">
        <v>159</v>
      </c>
      <c r="I144" s="14"/>
    </row>
    <row r="145" spans="1:9" ht="12.75" customHeight="1" x14ac:dyDescent="0.2">
      <c r="A145" s="1356"/>
      <c r="B145" s="1357"/>
      <c r="C145" s="1025"/>
      <c r="D145" s="92"/>
      <c r="E145" s="1026"/>
      <c r="F145" s="20"/>
      <c r="G145" s="21" t="s">
        <v>770</v>
      </c>
      <c r="H145" s="21"/>
      <c r="I145" s="14"/>
    </row>
    <row r="146" spans="1:9" x14ac:dyDescent="0.2">
      <c r="A146" s="1356"/>
      <c r="B146" s="1357"/>
      <c r="C146" s="1440" t="s">
        <v>766</v>
      </c>
      <c r="D146" s="1441"/>
      <c r="E146" s="1442"/>
      <c r="F146" s="20"/>
      <c r="G146" s="513"/>
      <c r="H146" s="21" t="s">
        <v>63</v>
      </c>
      <c r="I146" s="14"/>
    </row>
    <row r="147" spans="1:9" ht="13.7" customHeight="1" x14ac:dyDescent="0.2">
      <c r="A147" s="1356"/>
      <c r="B147" s="1357"/>
      <c r="C147" s="1440"/>
      <c r="D147" s="1441"/>
      <c r="E147" s="1442"/>
      <c r="F147" s="20"/>
      <c r="G147" s="513"/>
      <c r="H147" s="21" t="s">
        <v>62</v>
      </c>
      <c r="I147" s="14"/>
    </row>
    <row r="148" spans="1:9" x14ac:dyDescent="0.2">
      <c r="A148" s="1356"/>
      <c r="B148" s="1357"/>
      <c r="C148" s="1440" t="s">
        <v>767</v>
      </c>
      <c r="D148" s="1441"/>
      <c r="E148" s="1442"/>
      <c r="F148" s="20"/>
      <c r="G148" s="1055" t="e">
        <f>G146/G147</f>
        <v>#DIV/0!</v>
      </c>
      <c r="H148" s="46" t="s">
        <v>157</v>
      </c>
      <c r="I148" s="14"/>
    </row>
    <row r="149" spans="1:9" x14ac:dyDescent="0.2">
      <c r="A149" s="9"/>
      <c r="B149" s="8"/>
      <c r="C149" s="1440"/>
      <c r="D149" s="1441"/>
      <c r="E149" s="1442"/>
      <c r="F149" s="20"/>
      <c r="G149" s="21" t="s">
        <v>160</v>
      </c>
      <c r="H149" s="21"/>
      <c r="I149" s="303"/>
    </row>
    <row r="150" spans="1:9" x14ac:dyDescent="0.2">
      <c r="A150" s="9"/>
      <c r="B150" s="8"/>
      <c r="C150" s="9"/>
      <c r="D150" s="10"/>
      <c r="E150" s="8"/>
      <c r="F150" s="20"/>
      <c r="G150" s="1054" t="e">
        <f>G148*0.7</f>
        <v>#DIV/0!</v>
      </c>
      <c r="H150" s="46" t="s">
        <v>64</v>
      </c>
      <c r="I150" s="14"/>
    </row>
    <row r="151" spans="1:9" x14ac:dyDescent="0.2">
      <c r="A151" s="9"/>
      <c r="B151" s="8"/>
      <c r="C151" s="1421" t="s">
        <v>768</v>
      </c>
      <c r="D151" s="1422"/>
      <c r="E151" s="1423"/>
      <c r="F151" s="20"/>
      <c r="G151" s="514"/>
      <c r="H151" s="21" t="s">
        <v>65</v>
      </c>
      <c r="I151" s="14"/>
    </row>
    <row r="152" spans="1:9" x14ac:dyDescent="0.2">
      <c r="A152" s="9"/>
      <c r="B152" s="8"/>
      <c r="C152" s="1421"/>
      <c r="D152" s="1422"/>
      <c r="E152" s="1423"/>
      <c r="F152" s="20"/>
      <c r="G152" s="21"/>
      <c r="H152" s="21"/>
      <c r="I152" s="14"/>
    </row>
    <row r="153" spans="1:9" ht="6" customHeight="1" x14ac:dyDescent="0.2">
      <c r="A153" s="9"/>
      <c r="B153" s="8"/>
      <c r="C153" s="9"/>
      <c r="D153" s="10"/>
      <c r="E153" s="8"/>
      <c r="F153" s="799"/>
      <c r="G153" s="800"/>
      <c r="H153" s="800"/>
      <c r="I153" s="801"/>
    </row>
    <row r="154" spans="1:9" x14ac:dyDescent="0.2">
      <c r="A154" s="9"/>
      <c r="B154" s="8"/>
      <c r="C154" s="1421" t="s">
        <v>769</v>
      </c>
      <c r="D154" s="1422"/>
      <c r="E154" s="1423"/>
      <c r="F154" s="1424" t="s">
        <v>771</v>
      </c>
      <c r="G154" s="1425"/>
      <c r="H154" s="1425"/>
      <c r="I154" s="1426"/>
    </row>
    <row r="155" spans="1:9" x14ac:dyDescent="0.2">
      <c r="A155" s="9"/>
      <c r="B155" s="8"/>
      <c r="C155" s="1421"/>
      <c r="D155" s="1422"/>
      <c r="E155" s="1423"/>
      <c r="F155" s="803"/>
      <c r="G155" s="884" t="s">
        <v>772</v>
      </c>
      <c r="H155" s="884"/>
      <c r="I155" s="804"/>
    </row>
    <row r="156" spans="1:9" x14ac:dyDescent="0.2">
      <c r="A156" s="9"/>
      <c r="B156" s="8"/>
      <c r="C156" s="1421"/>
      <c r="D156" s="1422"/>
      <c r="E156" s="1423"/>
      <c r="F156" s="803"/>
      <c r="G156" s="805"/>
      <c r="H156" s="884" t="s">
        <v>63</v>
      </c>
      <c r="I156" s="804"/>
    </row>
    <row r="157" spans="1:9" x14ac:dyDescent="0.2">
      <c r="A157" s="9"/>
      <c r="B157" s="8"/>
      <c r="C157" s="1421"/>
      <c r="D157" s="1422"/>
      <c r="E157" s="1423"/>
      <c r="F157" s="803"/>
      <c r="G157" s="805"/>
      <c r="H157" s="884" t="s">
        <v>773</v>
      </c>
      <c r="I157" s="804"/>
    </row>
    <row r="158" spans="1:9" x14ac:dyDescent="0.2">
      <c r="A158" s="9"/>
      <c r="B158" s="8"/>
      <c r="C158" s="1019"/>
      <c r="D158" s="1023"/>
      <c r="E158" s="1023"/>
      <c r="F158" s="803"/>
      <c r="G158" s="805"/>
      <c r="H158" s="884" t="s">
        <v>774</v>
      </c>
      <c r="I158" s="804"/>
    </row>
    <row r="159" spans="1:9" x14ac:dyDescent="0.2">
      <c r="A159" s="9"/>
      <c r="B159" s="8"/>
      <c r="C159" s="1421" t="s">
        <v>41</v>
      </c>
      <c r="D159" s="1422"/>
      <c r="E159" s="1423"/>
      <c r="F159" s="806" t="s">
        <v>74</v>
      </c>
      <c r="G159" s="1056" t="e">
        <f>(G157*G158)/G156</f>
        <v>#DIV/0!</v>
      </c>
      <c r="H159" s="780" t="s">
        <v>775</v>
      </c>
      <c r="I159" s="804"/>
    </row>
    <row r="160" spans="1:9" x14ac:dyDescent="0.2">
      <c r="A160" s="9"/>
      <c r="B160" s="8"/>
      <c r="C160" s="1421"/>
      <c r="D160" s="1422"/>
      <c r="E160" s="1423"/>
      <c r="F160" s="803"/>
      <c r="G160" s="884" t="s">
        <v>776</v>
      </c>
      <c r="H160" s="884"/>
      <c r="I160" s="804"/>
    </row>
    <row r="161" spans="1:9" ht="6.75" customHeight="1" x14ac:dyDescent="0.2">
      <c r="A161" s="9"/>
      <c r="B161" s="8"/>
      <c r="C161" s="1027"/>
      <c r="D161" s="1028"/>
      <c r="E161" s="1028"/>
      <c r="F161" s="803"/>
      <c r="G161" s="884"/>
      <c r="H161" s="884"/>
      <c r="I161" s="804"/>
    </row>
    <row r="162" spans="1:9" x14ac:dyDescent="0.2">
      <c r="A162" s="9"/>
      <c r="B162" s="8"/>
      <c r="C162" s="1027"/>
      <c r="D162" s="1028"/>
      <c r="E162" s="1028"/>
      <c r="F162" s="1427" t="s">
        <v>777</v>
      </c>
      <c r="G162" s="1428"/>
      <c r="H162" s="1428"/>
      <c r="I162" s="1429"/>
    </row>
    <row r="163" spans="1:9" x14ac:dyDescent="0.2">
      <c r="A163" s="9"/>
      <c r="B163" s="8"/>
      <c r="C163" s="1027"/>
      <c r="D163" s="1028"/>
      <c r="E163" s="1028"/>
      <c r="F163" s="1430"/>
      <c r="G163" s="1431"/>
      <c r="H163" s="1431"/>
      <c r="I163" s="1432"/>
    </row>
    <row r="164" spans="1:9" x14ac:dyDescent="0.2">
      <c r="A164" s="9"/>
      <c r="B164" s="8"/>
      <c r="C164" s="10"/>
      <c r="D164" s="10"/>
      <c r="E164" s="10"/>
      <c r="F164" s="1430"/>
      <c r="G164" s="1431"/>
      <c r="H164" s="1431"/>
      <c r="I164" s="1432"/>
    </row>
    <row r="165" spans="1:9" x14ac:dyDescent="0.2">
      <c r="A165" s="11"/>
      <c r="B165" s="13"/>
      <c r="C165" s="11"/>
      <c r="D165" s="12"/>
      <c r="E165" s="12"/>
      <c r="F165" s="1433"/>
      <c r="G165" s="1434"/>
      <c r="H165" s="1434"/>
      <c r="I165" s="1435"/>
    </row>
    <row r="166" spans="1:9" x14ac:dyDescent="0.2">
      <c r="A166" s="1354" t="s">
        <v>738</v>
      </c>
      <c r="B166" s="1355"/>
      <c r="C166" s="1354" t="s">
        <v>67</v>
      </c>
      <c r="D166" s="1362"/>
      <c r="E166" s="1355"/>
      <c r="F166" s="1470" t="s">
        <v>68</v>
      </c>
      <c r="G166" s="1471"/>
      <c r="H166" s="1471"/>
      <c r="I166" s="1472"/>
    </row>
    <row r="167" spans="1:9" x14ac:dyDescent="0.2">
      <c r="A167" s="1356"/>
      <c r="B167" s="1357"/>
      <c r="C167" s="1356"/>
      <c r="D167" s="1361"/>
      <c r="E167" s="1357"/>
      <c r="F167" s="1057"/>
      <c r="G167" s="21" t="s">
        <v>73</v>
      </c>
      <c r="H167" s="21"/>
      <c r="I167" s="14"/>
    </row>
    <row r="168" spans="1:9" ht="15.6" customHeight="1" x14ac:dyDescent="0.2">
      <c r="A168" s="1356"/>
      <c r="B168" s="1357"/>
      <c r="C168" s="1356"/>
      <c r="D168" s="1361"/>
      <c r="E168" s="1357"/>
      <c r="F168" s="51">
        <f>F167*6.6</f>
        <v>0</v>
      </c>
      <c r="G168" s="21" t="s">
        <v>69</v>
      </c>
      <c r="H168" s="21"/>
      <c r="I168" s="14"/>
    </row>
    <row r="169" spans="1:9" ht="14.25" customHeight="1" x14ac:dyDescent="0.2">
      <c r="A169" s="9"/>
      <c r="B169" s="8"/>
      <c r="C169" s="1356"/>
      <c r="D169" s="1361"/>
      <c r="E169" s="1357"/>
      <c r="F169" s="1387" t="s">
        <v>70</v>
      </c>
      <c r="G169" s="1388"/>
      <c r="H169" s="1388"/>
      <c r="I169" s="1389"/>
    </row>
    <row r="170" spans="1:9" ht="13.7" customHeight="1" x14ac:dyDescent="0.2">
      <c r="A170" s="9"/>
      <c r="B170" s="8"/>
      <c r="C170" s="1356" t="s">
        <v>778</v>
      </c>
      <c r="D170" s="1361"/>
      <c r="E170" s="1357"/>
      <c r="F170" s="1387"/>
      <c r="G170" s="1388"/>
      <c r="H170" s="1388"/>
      <c r="I170" s="1389"/>
    </row>
    <row r="171" spans="1:9" ht="12.95" customHeight="1" x14ac:dyDescent="0.2">
      <c r="A171" s="9"/>
      <c r="B171" s="8"/>
      <c r="C171" s="1356"/>
      <c r="D171" s="1361"/>
      <c r="E171" s="1357"/>
      <c r="F171" s="506"/>
      <c r="G171" s="21" t="s">
        <v>71</v>
      </c>
      <c r="H171" s="21"/>
      <c r="I171" s="14"/>
    </row>
    <row r="172" spans="1:9" ht="28.5" customHeight="1" x14ac:dyDescent="0.2">
      <c r="A172" s="9"/>
      <c r="B172" s="8"/>
      <c r="C172" s="1356" t="s">
        <v>66</v>
      </c>
      <c r="D172" s="1361"/>
      <c r="E172" s="1357"/>
      <c r="F172" s="52" t="e">
        <f>F171/F167</f>
        <v>#DIV/0!</v>
      </c>
      <c r="G172" s="46" t="s">
        <v>72</v>
      </c>
      <c r="H172" s="21"/>
      <c r="I172" s="14"/>
    </row>
    <row r="173" spans="1:9" ht="12.95" customHeight="1" x14ac:dyDescent="0.2">
      <c r="A173" s="9"/>
      <c r="B173" s="8"/>
      <c r="C173" s="1356"/>
      <c r="D173" s="1361"/>
      <c r="E173" s="1357"/>
      <c r="F173" s="20"/>
      <c r="G173" s="21"/>
      <c r="H173" s="21"/>
      <c r="I173" s="14"/>
    </row>
    <row r="174" spans="1:9" ht="36" customHeight="1" x14ac:dyDescent="0.2">
      <c r="A174" s="9"/>
      <c r="B174" s="8"/>
      <c r="C174" s="1356"/>
      <c r="D174" s="1361"/>
      <c r="E174" s="1357"/>
      <c r="F174" s="20"/>
      <c r="G174" s="21"/>
      <c r="H174" s="21"/>
      <c r="I174" s="14"/>
    </row>
    <row r="175" spans="1:9" ht="12.95" customHeight="1" x14ac:dyDescent="0.2">
      <c r="A175" s="9"/>
      <c r="B175" s="8"/>
      <c r="C175" s="1356"/>
      <c r="D175" s="1361"/>
      <c r="E175" s="1357"/>
      <c r="F175" s="20"/>
      <c r="G175" s="21"/>
      <c r="H175" s="21"/>
      <c r="I175" s="14"/>
    </row>
    <row r="176" spans="1:9" ht="47.85" hidden="1" customHeight="1" x14ac:dyDescent="0.2">
      <c r="A176" s="9"/>
      <c r="B176" s="8"/>
      <c r="C176" s="1356"/>
      <c r="D176" s="1361"/>
      <c r="E176" s="1357"/>
      <c r="F176" s="20"/>
      <c r="G176" s="21"/>
      <c r="H176" s="21"/>
      <c r="I176" s="14"/>
    </row>
    <row r="177" spans="1:9" ht="12.95" hidden="1" customHeight="1" x14ac:dyDescent="0.2">
      <c r="A177" s="9"/>
      <c r="B177" s="8"/>
      <c r="C177" s="1356"/>
      <c r="D177" s="1361"/>
      <c r="E177" s="1357"/>
      <c r="F177" s="20"/>
      <c r="G177" s="21"/>
      <c r="H177" s="21"/>
      <c r="I177" s="14"/>
    </row>
    <row r="178" spans="1:9" ht="12.95" hidden="1" customHeight="1" x14ac:dyDescent="0.2">
      <c r="A178" s="9"/>
      <c r="B178" s="8"/>
      <c r="C178" s="1019"/>
      <c r="D178" s="1023"/>
      <c r="E178" s="1020"/>
      <c r="F178" s="20"/>
      <c r="G178" s="21"/>
      <c r="H178" s="21"/>
      <c r="I178" s="14"/>
    </row>
    <row r="179" spans="1:9" ht="12.95" hidden="1" customHeight="1" x14ac:dyDescent="0.2">
      <c r="A179" s="11"/>
      <c r="B179" s="13"/>
      <c r="C179" s="1021"/>
      <c r="D179" s="1024"/>
      <c r="E179" s="1022"/>
      <c r="F179" s="22"/>
      <c r="G179" s="23"/>
      <c r="H179" s="23"/>
      <c r="I179" s="24"/>
    </row>
    <row r="180" spans="1:9" ht="12.95" customHeight="1" x14ac:dyDescent="0.2">
      <c r="A180" s="1350" t="s">
        <v>76</v>
      </c>
      <c r="B180" s="1351"/>
      <c r="C180" s="1354" t="s">
        <v>77</v>
      </c>
      <c r="D180" s="1362"/>
      <c r="E180" s="1355"/>
      <c r="F180" s="33" t="s">
        <v>88</v>
      </c>
      <c r="G180" s="35"/>
      <c r="H180" s="35"/>
      <c r="I180" s="36"/>
    </row>
    <row r="181" spans="1:9" ht="12.95" customHeight="1" x14ac:dyDescent="0.2">
      <c r="A181" s="1352"/>
      <c r="B181" s="1353"/>
      <c r="C181" s="1356"/>
      <c r="D181" s="1361"/>
      <c r="E181" s="1357"/>
      <c r="F181" s="20"/>
      <c r="G181" s="21"/>
      <c r="H181" s="21"/>
      <c r="I181" s="14"/>
    </row>
    <row r="182" spans="1:9" ht="12.95" customHeight="1" x14ac:dyDescent="0.2">
      <c r="A182" s="1352"/>
      <c r="B182" s="1353"/>
      <c r="C182" s="1356"/>
      <c r="D182" s="1361"/>
      <c r="E182" s="1357"/>
      <c r="F182" s="1438" t="s">
        <v>89</v>
      </c>
      <c r="G182" s="1439"/>
      <c r="H182" s="501"/>
      <c r="I182" s="14"/>
    </row>
    <row r="183" spans="1:9" ht="12.95" customHeight="1" x14ac:dyDescent="0.2">
      <c r="A183" s="1352"/>
      <c r="B183" s="1353"/>
      <c r="C183" s="1356"/>
      <c r="D183" s="1361"/>
      <c r="E183" s="1357"/>
      <c r="F183" s="20" t="s">
        <v>91</v>
      </c>
      <c r="G183" s="21"/>
      <c r="H183" s="501"/>
      <c r="I183" s="14"/>
    </row>
    <row r="184" spans="1:9" ht="12.95" customHeight="1" x14ac:dyDescent="0.2">
      <c r="A184" s="1352"/>
      <c r="B184" s="1353"/>
      <c r="C184" s="1356"/>
      <c r="D184" s="1361"/>
      <c r="E184" s="1357"/>
      <c r="F184" s="20" t="s">
        <v>90</v>
      </c>
      <c r="G184" s="21"/>
      <c r="H184" s="501"/>
      <c r="I184" s="14"/>
    </row>
    <row r="185" spans="1:9" ht="40.15" customHeight="1" x14ac:dyDescent="0.2">
      <c r="A185" s="1352"/>
      <c r="B185" s="1353"/>
      <c r="C185" s="1356"/>
      <c r="D185" s="1361"/>
      <c r="E185" s="1357"/>
      <c r="F185" s="20"/>
      <c r="G185" s="21"/>
      <c r="H185" s="21"/>
      <c r="I185" s="14"/>
    </row>
    <row r="186" spans="1:9" ht="12.95" customHeight="1" x14ac:dyDescent="0.2">
      <c r="A186" s="9"/>
      <c r="B186" s="8"/>
      <c r="C186" s="1356" t="s">
        <v>78</v>
      </c>
      <c r="D186" s="1361"/>
      <c r="E186" s="1357"/>
      <c r="F186" s="664"/>
      <c r="G186" s="21" t="s">
        <v>92</v>
      </c>
      <c r="H186" s="21"/>
      <c r="I186" s="14"/>
    </row>
    <row r="187" spans="1:9" x14ac:dyDescent="0.2">
      <c r="A187" s="9"/>
      <c r="B187" s="8"/>
      <c r="C187" s="1356"/>
      <c r="D187" s="1361"/>
      <c r="E187" s="1357"/>
      <c r="F187" s="20"/>
      <c r="G187" s="21"/>
      <c r="H187" s="21"/>
      <c r="I187" s="14"/>
    </row>
    <row r="188" spans="1:9" ht="12.95" customHeight="1" x14ac:dyDescent="0.2">
      <c r="A188" s="9"/>
      <c r="B188" s="8"/>
      <c r="C188" s="1356"/>
      <c r="D188" s="1361"/>
      <c r="E188" s="1357"/>
      <c r="F188" s="1058" t="s">
        <v>93</v>
      </c>
      <c r="G188" s="21"/>
      <c r="H188" s="21"/>
      <c r="I188" s="14"/>
    </row>
    <row r="189" spans="1:9" x14ac:dyDescent="0.2">
      <c r="A189" s="9"/>
      <c r="B189" s="8"/>
      <c r="C189" s="1356"/>
      <c r="D189" s="1361"/>
      <c r="E189" s="1357"/>
      <c r="F189" s="20"/>
      <c r="G189" s="21"/>
      <c r="H189" s="21"/>
      <c r="I189" s="14"/>
    </row>
    <row r="190" spans="1:9" x14ac:dyDescent="0.2">
      <c r="A190" s="9"/>
      <c r="B190" s="8"/>
      <c r="C190" s="56" t="s">
        <v>87</v>
      </c>
      <c r="D190" s="10"/>
      <c r="E190" s="8"/>
      <c r="F190" s="20" t="s">
        <v>94</v>
      </c>
      <c r="G190" s="21"/>
      <c r="H190" s="1436"/>
      <c r="I190" s="1437"/>
    </row>
    <row r="191" spans="1:9" x14ac:dyDescent="0.2">
      <c r="A191" s="9"/>
      <c r="B191" s="8"/>
      <c r="C191" s="1356" t="s">
        <v>79</v>
      </c>
      <c r="D191" s="1361"/>
      <c r="E191" s="1357"/>
      <c r="F191" s="20"/>
      <c r="G191" s="21"/>
      <c r="H191" s="1436"/>
      <c r="I191" s="1437"/>
    </row>
    <row r="192" spans="1:9" x14ac:dyDescent="0.2">
      <c r="A192" s="9"/>
      <c r="B192" s="8"/>
      <c r="C192" s="1356"/>
      <c r="D192" s="1361"/>
      <c r="E192" s="1357"/>
      <c r="F192" s="20"/>
      <c r="G192" s="21"/>
      <c r="H192" s="1436"/>
      <c r="I192" s="1437"/>
    </row>
    <row r="193" spans="1:9" x14ac:dyDescent="0.2">
      <c r="A193" s="9"/>
      <c r="B193" s="8"/>
      <c r="C193" s="1019"/>
      <c r="D193" s="1023"/>
      <c r="E193" s="1020"/>
      <c r="F193" s="20" t="s">
        <v>95</v>
      </c>
      <c r="G193" s="21"/>
      <c r="H193" s="1436"/>
      <c r="I193" s="1437"/>
    </row>
    <row r="194" spans="1:9" x14ac:dyDescent="0.2">
      <c r="A194" s="9"/>
      <c r="B194" s="8"/>
      <c r="C194" s="57" t="s">
        <v>80</v>
      </c>
      <c r="D194" s="10"/>
      <c r="E194" s="8"/>
      <c r="F194" s="20"/>
      <c r="G194" s="21"/>
      <c r="H194" s="1436"/>
      <c r="I194" s="1437"/>
    </row>
    <row r="195" spans="1:9" x14ac:dyDescent="0.2">
      <c r="A195" s="9"/>
      <c r="B195" s="8"/>
      <c r="C195" s="57" t="s">
        <v>81</v>
      </c>
      <c r="D195" s="58"/>
      <c r="E195" s="8" t="s">
        <v>82</v>
      </c>
      <c r="F195" s="20"/>
      <c r="G195" s="21"/>
      <c r="H195" s="1436"/>
      <c r="I195" s="1437"/>
    </row>
    <row r="196" spans="1:9" x14ac:dyDescent="0.2">
      <c r="A196" s="9"/>
      <c r="B196" s="8"/>
      <c r="C196" s="57" t="s">
        <v>83</v>
      </c>
      <c r="D196" s="58"/>
      <c r="E196" s="8" t="s">
        <v>84</v>
      </c>
      <c r="F196" s="20" t="s">
        <v>96</v>
      </c>
      <c r="G196" s="21"/>
      <c r="H196" s="1436"/>
      <c r="I196" s="1437"/>
    </row>
    <row r="197" spans="1:9" x14ac:dyDescent="0.2">
      <c r="A197" s="9"/>
      <c r="B197" s="8"/>
      <c r="C197" s="9" t="s">
        <v>85</v>
      </c>
      <c r="D197" s="10"/>
      <c r="E197" s="8" t="s">
        <v>86</v>
      </c>
      <c r="F197" s="20"/>
      <c r="G197" s="21"/>
      <c r="H197" s="1436"/>
      <c r="I197" s="1437"/>
    </row>
    <row r="198" spans="1:9" x14ac:dyDescent="0.2">
      <c r="A198" s="9"/>
      <c r="B198" s="8"/>
      <c r="C198" s="9"/>
      <c r="D198" s="10"/>
      <c r="E198" s="8"/>
      <c r="F198" s="20"/>
      <c r="G198" s="21"/>
      <c r="H198" s="1436"/>
      <c r="I198" s="1437"/>
    </row>
    <row r="199" spans="1:9" x14ac:dyDescent="0.2">
      <c r="A199" s="9"/>
      <c r="B199" s="8"/>
      <c r="C199" s="9"/>
      <c r="D199" s="10"/>
      <c r="E199" s="8"/>
      <c r="F199" s="20"/>
      <c r="G199" s="21"/>
      <c r="H199" s="21"/>
      <c r="I199" s="14"/>
    </row>
    <row r="200" spans="1:9" hidden="1" x14ac:dyDescent="0.2">
      <c r="A200" s="11"/>
      <c r="B200" s="13"/>
      <c r="C200" s="11"/>
      <c r="D200" s="12"/>
      <c r="E200" s="13"/>
      <c r="F200" s="22"/>
      <c r="G200" s="23"/>
      <c r="H200" s="23"/>
      <c r="I200" s="24"/>
    </row>
    <row r="201" spans="1:9" x14ac:dyDescent="0.2">
      <c r="A201" s="1354" t="s">
        <v>110</v>
      </c>
      <c r="B201" s="1355"/>
      <c r="C201" s="60" t="s">
        <v>97</v>
      </c>
      <c r="D201" s="61"/>
      <c r="E201" s="62"/>
      <c r="F201" s="33" t="s">
        <v>105</v>
      </c>
      <c r="G201" s="35"/>
      <c r="H201" s="35"/>
      <c r="I201" s="374"/>
    </row>
    <row r="202" spans="1:9" x14ac:dyDescent="0.2">
      <c r="A202" s="1356"/>
      <c r="B202" s="1357"/>
      <c r="C202" s="9" t="s">
        <v>98</v>
      </c>
      <c r="D202" s="10"/>
      <c r="E202" s="8"/>
      <c r="F202" s="20" t="s">
        <v>106</v>
      </c>
      <c r="G202" s="21"/>
      <c r="H202" s="21"/>
      <c r="I202" s="374"/>
    </row>
    <row r="203" spans="1:9" x14ac:dyDescent="0.2">
      <c r="A203" s="1356"/>
      <c r="B203" s="1357"/>
      <c r="C203" s="9"/>
      <c r="D203" s="63" t="s">
        <v>99</v>
      </c>
      <c r="E203" s="64" t="s">
        <v>100</v>
      </c>
      <c r="F203" s="20"/>
      <c r="G203" s="21" t="s">
        <v>44</v>
      </c>
      <c r="H203" s="21"/>
      <c r="I203" s="14"/>
    </row>
    <row r="204" spans="1:9" ht="12.75" customHeight="1" x14ac:dyDescent="0.2">
      <c r="A204" s="9"/>
      <c r="B204" s="8"/>
      <c r="C204" s="9"/>
      <c r="D204" s="65" t="s">
        <v>101</v>
      </c>
      <c r="E204" s="64"/>
      <c r="F204" s="20"/>
      <c r="G204" s="21"/>
      <c r="H204" s="21"/>
      <c r="I204" s="14"/>
    </row>
    <row r="205" spans="1:9" x14ac:dyDescent="0.2">
      <c r="A205" s="9"/>
      <c r="B205" s="8"/>
      <c r="C205" s="9"/>
      <c r="D205" s="63" t="s">
        <v>102</v>
      </c>
      <c r="E205" s="64" t="s">
        <v>28</v>
      </c>
      <c r="F205" s="1469" t="s">
        <v>107</v>
      </c>
      <c r="G205" s="1390"/>
      <c r="H205" s="1390"/>
      <c r="I205" s="1391"/>
    </row>
    <row r="206" spans="1:9" x14ac:dyDescent="0.2">
      <c r="A206" s="9"/>
      <c r="B206" s="8"/>
      <c r="C206" s="57" t="s">
        <v>30</v>
      </c>
      <c r="D206" s="10"/>
      <c r="E206" s="8"/>
      <c r="F206" s="1469"/>
      <c r="G206" s="1390"/>
      <c r="H206" s="1390"/>
      <c r="I206" s="1391"/>
    </row>
    <row r="207" spans="1:9" x14ac:dyDescent="0.2">
      <c r="A207" s="9"/>
      <c r="B207" s="8"/>
      <c r="C207" s="1512" t="s">
        <v>104</v>
      </c>
      <c r="D207" s="1513"/>
      <c r="E207" s="1514"/>
      <c r="F207" s="1469"/>
      <c r="G207" s="1390"/>
      <c r="H207" s="1390"/>
      <c r="I207" s="1391"/>
    </row>
    <row r="208" spans="1:9" x14ac:dyDescent="0.2">
      <c r="A208" s="9"/>
      <c r="B208" s="8"/>
      <c r="C208" s="1512"/>
      <c r="D208" s="1513"/>
      <c r="E208" s="1514"/>
      <c r="F208" s="20"/>
      <c r="G208" s="21"/>
      <c r="H208" s="21"/>
      <c r="I208" s="14"/>
    </row>
    <row r="209" spans="1:9" ht="12.95" customHeight="1" x14ac:dyDescent="0.2">
      <c r="A209" s="9"/>
      <c r="B209" s="8"/>
      <c r="C209" s="1512"/>
      <c r="D209" s="1513"/>
      <c r="E209" s="1514"/>
      <c r="F209" s="20"/>
      <c r="G209" s="21" t="s">
        <v>108</v>
      </c>
      <c r="H209" s="21"/>
      <c r="I209" s="14"/>
    </row>
    <row r="210" spans="1:9" x14ac:dyDescent="0.2">
      <c r="A210" s="9"/>
      <c r="B210" s="8"/>
      <c r="C210" s="1356" t="s">
        <v>103</v>
      </c>
      <c r="D210" s="1361"/>
      <c r="E210" s="1357"/>
      <c r="F210" s="20"/>
      <c r="G210" s="1390" t="s">
        <v>109</v>
      </c>
      <c r="H210" s="1390"/>
      <c r="I210" s="1391"/>
    </row>
    <row r="211" spans="1:9" x14ac:dyDescent="0.2">
      <c r="A211" s="9"/>
      <c r="B211" s="8"/>
      <c r="C211" s="9"/>
      <c r="D211" s="10"/>
      <c r="E211" s="8"/>
      <c r="F211" s="20"/>
      <c r="G211" s="1390"/>
      <c r="H211" s="1390"/>
      <c r="I211" s="1391"/>
    </row>
    <row r="212" spans="1:9" x14ac:dyDescent="0.2">
      <c r="A212" s="11"/>
      <c r="B212" s="13"/>
      <c r="C212" s="11"/>
      <c r="D212" s="12"/>
      <c r="E212" s="13"/>
      <c r="F212" s="22"/>
      <c r="G212" s="23"/>
      <c r="H212" s="23"/>
      <c r="I212" s="24"/>
    </row>
    <row r="213" spans="1:9" x14ac:dyDescent="0.2">
      <c r="A213" s="1354" t="s">
        <v>111</v>
      </c>
      <c r="B213" s="1355"/>
      <c r="C213" s="1354" t="s">
        <v>112</v>
      </c>
      <c r="D213" s="1362"/>
      <c r="E213" s="1355"/>
      <c r="F213" s="33"/>
      <c r="G213" s="35"/>
      <c r="H213" s="35"/>
      <c r="I213" s="36"/>
    </row>
    <row r="214" spans="1:9" x14ac:dyDescent="0.2">
      <c r="A214" s="1356"/>
      <c r="B214" s="1357"/>
      <c r="C214" s="1356"/>
      <c r="D214" s="1361"/>
      <c r="E214" s="1357"/>
      <c r="F214" s="20"/>
      <c r="G214" s="21"/>
      <c r="H214" s="21"/>
      <c r="I214" s="14"/>
    </row>
    <row r="215" spans="1:9" ht="14.25" customHeight="1" x14ac:dyDescent="0.2">
      <c r="A215" s="1356"/>
      <c r="B215" s="1357"/>
      <c r="C215" s="1356"/>
      <c r="D215" s="1361"/>
      <c r="E215" s="1357"/>
      <c r="F215" s="20"/>
      <c r="G215" s="21"/>
      <c r="H215" s="21"/>
      <c r="I215" s="14"/>
    </row>
    <row r="216" spans="1:9" ht="12.75" customHeight="1" x14ac:dyDescent="0.2">
      <c r="A216" s="1356"/>
      <c r="B216" s="1357"/>
      <c r="C216" s="1356"/>
      <c r="D216" s="1361"/>
      <c r="E216" s="1357"/>
      <c r="F216" s="68"/>
      <c r="G216" s="21" t="s">
        <v>44</v>
      </c>
      <c r="H216" s="21"/>
      <c r="I216" s="14"/>
    </row>
    <row r="217" spans="1:9" ht="16.5" customHeight="1" x14ac:dyDescent="0.2">
      <c r="A217" s="9"/>
      <c r="B217" s="8"/>
      <c r="C217" s="1356"/>
      <c r="D217" s="1361"/>
      <c r="E217" s="1357"/>
      <c r="F217" s="20"/>
      <c r="G217" s="21"/>
      <c r="H217" s="21"/>
      <c r="I217" s="14"/>
    </row>
    <row r="218" spans="1:9" x14ac:dyDescent="0.2">
      <c r="A218" s="9"/>
      <c r="B218" s="8"/>
      <c r="C218" s="9"/>
      <c r="D218" s="10"/>
      <c r="E218" s="8"/>
      <c r="F218" s="1469" t="s">
        <v>107</v>
      </c>
      <c r="G218" s="1390"/>
      <c r="H218" s="1390"/>
      <c r="I218" s="1391"/>
    </row>
    <row r="219" spans="1:9" x14ac:dyDescent="0.2">
      <c r="A219" s="9"/>
      <c r="B219" s="8"/>
      <c r="C219" s="57" t="s">
        <v>97</v>
      </c>
      <c r="D219" s="10"/>
      <c r="E219" s="8"/>
      <c r="F219" s="1469"/>
      <c r="G219" s="1390"/>
      <c r="H219" s="1390"/>
      <c r="I219" s="1391"/>
    </row>
    <row r="220" spans="1:9" x14ac:dyDescent="0.2">
      <c r="A220" s="9"/>
      <c r="B220" s="8"/>
      <c r="C220" s="57" t="s">
        <v>98</v>
      </c>
      <c r="D220" s="10"/>
      <c r="E220" s="8"/>
      <c r="F220" s="1469"/>
      <c r="G220" s="1390"/>
      <c r="H220" s="1390"/>
      <c r="I220" s="1391"/>
    </row>
    <row r="221" spans="1:9" x14ac:dyDescent="0.2">
      <c r="A221" s="9"/>
      <c r="B221" s="8"/>
      <c r="C221" s="9"/>
      <c r="D221" s="58" t="s">
        <v>99</v>
      </c>
      <c r="E221" s="66" t="s">
        <v>100</v>
      </c>
      <c r="F221" s="20"/>
      <c r="G221" s="21"/>
      <c r="H221" s="21"/>
      <c r="I221" s="14"/>
    </row>
    <row r="222" spans="1:9" x14ac:dyDescent="0.2">
      <c r="A222" s="9"/>
      <c r="B222" s="8"/>
      <c r="C222" s="9"/>
      <c r="D222" s="67" t="s">
        <v>101</v>
      </c>
      <c r="E222" s="8"/>
      <c r="F222" s="20"/>
      <c r="G222" s="21"/>
      <c r="H222" s="21"/>
      <c r="I222" s="14"/>
    </row>
    <row r="223" spans="1:9" x14ac:dyDescent="0.2">
      <c r="A223" s="9"/>
      <c r="B223" s="8"/>
      <c r="C223" s="9"/>
      <c r="D223" s="58" t="s">
        <v>102</v>
      </c>
      <c r="E223" s="66" t="s">
        <v>28</v>
      </c>
      <c r="F223" s="20"/>
      <c r="G223" s="21"/>
      <c r="H223" s="21"/>
      <c r="I223" s="14"/>
    </row>
    <row r="224" spans="1:9" x14ac:dyDescent="0.2">
      <c r="A224" s="9"/>
      <c r="B224" s="8"/>
      <c r="C224" s="57" t="s">
        <v>30</v>
      </c>
      <c r="D224" s="10"/>
      <c r="E224" s="8"/>
      <c r="F224" s="20"/>
      <c r="G224" s="21"/>
      <c r="H224" s="21"/>
      <c r="I224" s="14"/>
    </row>
    <row r="225" spans="1:9" x14ac:dyDescent="0.2">
      <c r="A225" s="9"/>
      <c r="B225" s="8"/>
      <c r="C225" s="9"/>
      <c r="D225" s="10"/>
      <c r="E225" s="8"/>
      <c r="F225" s="20"/>
      <c r="G225" s="21"/>
      <c r="H225" s="21"/>
      <c r="I225" s="14"/>
    </row>
    <row r="226" spans="1:9" x14ac:dyDescent="0.2">
      <c r="A226" s="9"/>
      <c r="B226" s="8"/>
      <c r="C226" s="1356" t="s">
        <v>104</v>
      </c>
      <c r="D226" s="1361"/>
      <c r="E226" s="1357"/>
      <c r="F226" s="68"/>
      <c r="G226" s="21" t="s">
        <v>108</v>
      </c>
      <c r="H226" s="21"/>
      <c r="I226" s="14"/>
    </row>
    <row r="227" spans="1:9" x14ac:dyDescent="0.2">
      <c r="A227" s="9"/>
      <c r="B227" s="8"/>
      <c r="C227" s="1356"/>
      <c r="D227" s="1361"/>
      <c r="E227" s="1357"/>
      <c r="F227" s="68"/>
      <c r="G227" s="1390" t="s">
        <v>109</v>
      </c>
      <c r="H227" s="1390"/>
      <c r="I227" s="1391"/>
    </row>
    <row r="228" spans="1:9" ht="12.95" customHeight="1" x14ac:dyDescent="0.2">
      <c r="A228" s="9"/>
      <c r="B228" s="8"/>
      <c r="C228" s="1356" t="s">
        <v>103</v>
      </c>
      <c r="D228" s="1361"/>
      <c r="E228" s="1357"/>
      <c r="F228" s="20"/>
      <c r="G228" s="1390"/>
      <c r="H228" s="1390"/>
      <c r="I228" s="1391"/>
    </row>
    <row r="229" spans="1:9" x14ac:dyDescent="0.2">
      <c r="A229" s="9"/>
      <c r="B229" s="8"/>
      <c r="C229" s="9"/>
      <c r="D229" s="10"/>
      <c r="E229" s="8"/>
      <c r="F229" s="20"/>
      <c r="G229" s="21"/>
      <c r="H229" s="21"/>
      <c r="I229" s="14"/>
    </row>
    <row r="230" spans="1:9" x14ac:dyDescent="0.2">
      <c r="A230" s="9"/>
      <c r="B230" s="8"/>
      <c r="C230" s="1466" t="s">
        <v>113</v>
      </c>
      <c r="D230" s="1467"/>
      <c r="E230" s="1468"/>
      <c r="F230" s="20"/>
      <c r="G230" s="21"/>
      <c r="H230" s="21"/>
      <c r="I230" s="14"/>
    </row>
    <row r="231" spans="1:9" x14ac:dyDescent="0.2">
      <c r="A231" s="9"/>
      <c r="B231" s="8"/>
      <c r="C231" s="1356" t="s">
        <v>114</v>
      </c>
      <c r="D231" s="1361"/>
      <c r="E231" s="1357"/>
      <c r="F231" s="20"/>
      <c r="G231" s="21"/>
      <c r="H231" s="21"/>
      <c r="I231" s="14"/>
    </row>
    <row r="232" spans="1:9" ht="21.2" customHeight="1" x14ac:dyDescent="0.2">
      <c r="A232" s="11"/>
      <c r="B232" s="13"/>
      <c r="C232" s="1359"/>
      <c r="D232" s="1369"/>
      <c r="E232" s="1360"/>
      <c r="F232" s="22"/>
      <c r="G232" s="23"/>
      <c r="H232" s="23"/>
      <c r="I232" s="24"/>
    </row>
    <row r="233" spans="1:9" ht="15" customHeight="1" x14ac:dyDescent="0.2"/>
  </sheetData>
  <sheetProtection algorithmName="SHA-512" hashValue="m5qej8eq7ZV7HIWyaUEClOnsZRzdqEnM5yIHWlgxPhT2mN/g3FOiHf5QengUxaHEY/LfwcwJKRMYm08CRiVjcA==" saltValue="0kotAdobx+bjLQV+/Il0/w==" spinCount="100000" sheet="1" selectLockedCells="1" selectUnlockedCells="1"/>
  <mergeCells count="135">
    <mergeCell ref="A213:B216"/>
    <mergeCell ref="H16:H17"/>
    <mergeCell ref="I16:I17"/>
    <mergeCell ref="E1:G1"/>
    <mergeCell ref="B3:G3"/>
    <mergeCell ref="A5:I5"/>
    <mergeCell ref="A6:I6"/>
    <mergeCell ref="A4:G4"/>
    <mergeCell ref="H1:I4"/>
    <mergeCell ref="A1:D1"/>
    <mergeCell ref="A2:D2"/>
    <mergeCell ref="F2:G2"/>
    <mergeCell ref="F8:I8"/>
    <mergeCell ref="F10:H11"/>
    <mergeCell ref="C213:E217"/>
    <mergeCell ref="A201:B203"/>
    <mergeCell ref="C207:E209"/>
    <mergeCell ref="C210:E210"/>
    <mergeCell ref="H193:I195"/>
    <mergeCell ref="A25:I26"/>
    <mergeCell ref="F96:G97"/>
    <mergeCell ref="F92:G92"/>
    <mergeCell ref="F94:G94"/>
    <mergeCell ref="F104:I108"/>
    <mergeCell ref="C228:E228"/>
    <mergeCell ref="C226:E227"/>
    <mergeCell ref="C230:E230"/>
    <mergeCell ref="C231:E232"/>
    <mergeCell ref="G29:H30"/>
    <mergeCell ref="G46:I47"/>
    <mergeCell ref="F205:I207"/>
    <mergeCell ref="G210:I211"/>
    <mergeCell ref="F218:I220"/>
    <mergeCell ref="G227:I228"/>
    <mergeCell ref="F166:I166"/>
    <mergeCell ref="C92:E94"/>
    <mergeCell ref="C95:E98"/>
    <mergeCell ref="C108:E108"/>
    <mergeCell ref="C105:D105"/>
    <mergeCell ref="C106:D106"/>
    <mergeCell ref="G116:I118"/>
    <mergeCell ref="H78:I79"/>
    <mergeCell ref="H82:I83"/>
    <mergeCell ref="C63:E67"/>
    <mergeCell ref="C51:E52"/>
    <mergeCell ref="C110:D110"/>
    <mergeCell ref="C142:E144"/>
    <mergeCell ref="G133:I134"/>
    <mergeCell ref="A47:B51"/>
    <mergeCell ref="G140:I140"/>
    <mergeCell ref="F110:I110"/>
    <mergeCell ref="C111:D111"/>
    <mergeCell ref="C113:E115"/>
    <mergeCell ref="C116:E117"/>
    <mergeCell ref="G130:I130"/>
    <mergeCell ref="G50:I55"/>
    <mergeCell ref="A133:B141"/>
    <mergeCell ref="H196:I198"/>
    <mergeCell ref="G48:I49"/>
    <mergeCell ref="C186:E189"/>
    <mergeCell ref="C191:E192"/>
    <mergeCell ref="F182:G182"/>
    <mergeCell ref="H190:I192"/>
    <mergeCell ref="C140:E141"/>
    <mergeCell ref="C133:E138"/>
    <mergeCell ref="C146:E147"/>
    <mergeCell ref="C148:E149"/>
    <mergeCell ref="G135:I136"/>
    <mergeCell ref="G137:I138"/>
    <mergeCell ref="G113:I114"/>
    <mergeCell ref="C119:E123"/>
    <mergeCell ref="C124:E127"/>
    <mergeCell ref="G121:I122"/>
    <mergeCell ref="G129:I129"/>
    <mergeCell ref="G126:I127"/>
    <mergeCell ref="C107:D107"/>
    <mergeCell ref="C103:E103"/>
    <mergeCell ref="C109:D109"/>
    <mergeCell ref="A43:B46"/>
    <mergeCell ref="F169:I170"/>
    <mergeCell ref="C180:E185"/>
    <mergeCell ref="G124:I125"/>
    <mergeCell ref="C84:E91"/>
    <mergeCell ref="F85:I91"/>
    <mergeCell ref="G38:I39"/>
    <mergeCell ref="G40:I41"/>
    <mergeCell ref="F43:I44"/>
    <mergeCell ref="C42:E42"/>
    <mergeCell ref="D43:E45"/>
    <mergeCell ref="D46:E47"/>
    <mergeCell ref="C49:E50"/>
    <mergeCell ref="C53:E55"/>
    <mergeCell ref="C56:E57"/>
    <mergeCell ref="C58:E60"/>
    <mergeCell ref="C61:E62"/>
    <mergeCell ref="A41:B42"/>
    <mergeCell ref="C151:E152"/>
    <mergeCell ref="C154:E157"/>
    <mergeCell ref="C159:E160"/>
    <mergeCell ref="F154:I154"/>
    <mergeCell ref="F162:I162"/>
    <mergeCell ref="F163:I165"/>
    <mergeCell ref="A7:I7"/>
    <mergeCell ref="A24:I24"/>
    <mergeCell ref="C28:E29"/>
    <mergeCell ref="C30:E31"/>
    <mergeCell ref="C32:E33"/>
    <mergeCell ref="C34:E36"/>
    <mergeCell ref="C37:E41"/>
    <mergeCell ref="A32:B32"/>
    <mergeCell ref="A33:B33"/>
    <mergeCell ref="A34:B34"/>
    <mergeCell ref="A35:B39"/>
    <mergeCell ref="G31:H31"/>
    <mergeCell ref="G32:I32"/>
    <mergeCell ref="A8:B8"/>
    <mergeCell ref="C8:E8"/>
    <mergeCell ref="A27:B30"/>
    <mergeCell ref="F14:G15"/>
    <mergeCell ref="F12:G13"/>
    <mergeCell ref="C10:E23"/>
    <mergeCell ref="A10:B23"/>
    <mergeCell ref="H12:H13"/>
    <mergeCell ref="I12:I13"/>
    <mergeCell ref="H14:H15"/>
    <mergeCell ref="I14:I15"/>
    <mergeCell ref="A180:B185"/>
    <mergeCell ref="A166:B168"/>
    <mergeCell ref="A142:B148"/>
    <mergeCell ref="A119:B132"/>
    <mergeCell ref="A92:B118"/>
    <mergeCell ref="A77:B91"/>
    <mergeCell ref="C172:E177"/>
    <mergeCell ref="C170:E171"/>
    <mergeCell ref="C166:E169"/>
  </mergeCells>
  <pageMargins left="0.31496062992125984" right="0.31496062992125984" top="0.70866141732283472" bottom="0.70866141732283472" header="0.31496062992125984" footer="0.31496062992125984"/>
  <pageSetup paperSize="9" fitToHeight="0"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5</xdr:col>
                    <xdr:colOff>685800</xdr:colOff>
                    <xdr:row>109</xdr:row>
                    <xdr:rowOff>161925</xdr:rowOff>
                  </from>
                  <to>
                    <xdr:col>5</xdr:col>
                    <xdr:colOff>933450</xdr:colOff>
                    <xdr:row>111</xdr:row>
                    <xdr:rowOff>9525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5</xdr:col>
                    <xdr:colOff>695325</xdr:colOff>
                    <xdr:row>114</xdr:row>
                    <xdr:rowOff>9525</xdr:rowOff>
                  </from>
                  <to>
                    <xdr:col>5</xdr:col>
                    <xdr:colOff>952500</xdr:colOff>
                    <xdr:row>115</xdr:row>
                    <xdr:rowOff>28575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5</xdr:col>
                    <xdr:colOff>695325</xdr:colOff>
                    <xdr:row>119</xdr:row>
                    <xdr:rowOff>19050</xdr:rowOff>
                  </from>
                  <to>
                    <xdr:col>5</xdr:col>
                    <xdr:colOff>923925</xdr:colOff>
                    <xdr:row>120</xdr:row>
                    <xdr:rowOff>19050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5</xdr:col>
                    <xdr:colOff>704850</xdr:colOff>
                    <xdr:row>122</xdr:row>
                    <xdr:rowOff>152400</xdr:rowOff>
                  </from>
                  <to>
                    <xdr:col>5</xdr:col>
                    <xdr:colOff>866775</xdr:colOff>
                    <xdr:row>124</xdr:row>
                    <xdr:rowOff>9525</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5</xdr:col>
                    <xdr:colOff>304800</xdr:colOff>
                    <xdr:row>202</xdr:row>
                    <xdr:rowOff>0</xdr:rowOff>
                  </from>
                  <to>
                    <xdr:col>5</xdr:col>
                    <xdr:colOff>504825</xdr:colOff>
                    <xdr:row>203</xdr:row>
                    <xdr:rowOff>9525</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5</xdr:col>
                    <xdr:colOff>304800</xdr:colOff>
                    <xdr:row>208</xdr:row>
                    <xdr:rowOff>0</xdr:rowOff>
                  </from>
                  <to>
                    <xdr:col>5</xdr:col>
                    <xdr:colOff>504825</xdr:colOff>
                    <xdr:row>209</xdr:row>
                    <xdr:rowOff>9525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5</xdr:col>
                    <xdr:colOff>304800</xdr:colOff>
                    <xdr:row>209</xdr:row>
                    <xdr:rowOff>0</xdr:rowOff>
                  </from>
                  <to>
                    <xdr:col>5</xdr:col>
                    <xdr:colOff>504825</xdr:colOff>
                    <xdr:row>210</xdr:row>
                    <xdr:rowOff>9525</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5</xdr:col>
                    <xdr:colOff>304800</xdr:colOff>
                    <xdr:row>215</xdr:row>
                    <xdr:rowOff>0</xdr:rowOff>
                  </from>
                  <to>
                    <xdr:col>5</xdr:col>
                    <xdr:colOff>504825</xdr:colOff>
                    <xdr:row>216</xdr:row>
                    <xdr:rowOff>9525</xdr:rowOff>
                  </to>
                </anchor>
              </controlPr>
            </control>
          </mc:Choice>
        </mc:AlternateContent>
        <mc:AlternateContent xmlns:mc="http://schemas.openxmlformats.org/markup-compatibility/2006">
          <mc:Choice Requires="x14">
            <control shapeId="1070" r:id="rId12" name="Check Box 46">
              <controlPr defaultSize="0" autoFill="0" autoLine="0" autoPict="0">
                <anchor moveWithCells="1">
                  <from>
                    <xdr:col>5</xdr:col>
                    <xdr:colOff>304800</xdr:colOff>
                    <xdr:row>226</xdr:row>
                    <xdr:rowOff>0</xdr:rowOff>
                  </from>
                  <to>
                    <xdr:col>5</xdr:col>
                    <xdr:colOff>504825</xdr:colOff>
                    <xdr:row>227</xdr:row>
                    <xdr:rowOff>9525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5</xdr:col>
                    <xdr:colOff>304800</xdr:colOff>
                    <xdr:row>225</xdr:row>
                    <xdr:rowOff>0</xdr:rowOff>
                  </from>
                  <to>
                    <xdr:col>5</xdr:col>
                    <xdr:colOff>504825</xdr:colOff>
                    <xdr:row>226</xdr:row>
                    <xdr:rowOff>9525</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8</xdr:col>
                    <xdr:colOff>1295400</xdr:colOff>
                    <xdr:row>67</xdr:row>
                    <xdr:rowOff>9525</xdr:rowOff>
                  </from>
                  <to>
                    <xdr:col>8</xdr:col>
                    <xdr:colOff>1495425</xdr:colOff>
                    <xdr:row>68</xdr:row>
                    <xdr:rowOff>19050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8</xdr:col>
                    <xdr:colOff>1304925</xdr:colOff>
                    <xdr:row>67</xdr:row>
                    <xdr:rowOff>152400</xdr:rowOff>
                  </from>
                  <to>
                    <xdr:col>8</xdr:col>
                    <xdr:colOff>1504950</xdr:colOff>
                    <xdr:row>69</xdr:row>
                    <xdr:rowOff>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8</xdr:col>
                    <xdr:colOff>1304925</xdr:colOff>
                    <xdr:row>69</xdr:row>
                    <xdr:rowOff>0</xdr:rowOff>
                  </from>
                  <to>
                    <xdr:col>8</xdr:col>
                    <xdr:colOff>1504950</xdr:colOff>
                    <xdr:row>70</xdr:row>
                    <xdr:rowOff>9525</xdr:rowOff>
                  </to>
                </anchor>
              </controlPr>
            </control>
          </mc:Choice>
        </mc:AlternateContent>
        <mc:AlternateContent xmlns:mc="http://schemas.openxmlformats.org/markup-compatibility/2006">
          <mc:Choice Requires="x14">
            <control shapeId="1081" r:id="rId17" name="Check Box 57">
              <controlPr defaultSize="0" autoFill="0" autoLine="0" autoPict="0">
                <anchor moveWithCells="1">
                  <from>
                    <xdr:col>8</xdr:col>
                    <xdr:colOff>1285875</xdr:colOff>
                    <xdr:row>69</xdr:row>
                    <xdr:rowOff>152400</xdr:rowOff>
                  </from>
                  <to>
                    <xdr:col>8</xdr:col>
                    <xdr:colOff>1485900</xdr:colOff>
                    <xdr:row>71</xdr:row>
                    <xdr:rowOff>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8</xdr:col>
                    <xdr:colOff>1285875</xdr:colOff>
                    <xdr:row>71</xdr:row>
                    <xdr:rowOff>0</xdr:rowOff>
                  </from>
                  <to>
                    <xdr:col>8</xdr:col>
                    <xdr:colOff>1485900</xdr:colOff>
                    <xdr:row>72</xdr:row>
                    <xdr:rowOff>9525</xdr:rowOff>
                  </to>
                </anchor>
              </controlPr>
            </control>
          </mc:Choice>
        </mc:AlternateContent>
        <mc:AlternateContent xmlns:mc="http://schemas.openxmlformats.org/markup-compatibility/2006">
          <mc:Choice Requires="x14">
            <control shapeId="1084" r:id="rId19" name="Check Box 60">
              <controlPr defaultSize="0" autoFill="0" autoLine="0" autoPict="0">
                <anchor moveWithCells="1">
                  <from>
                    <xdr:col>8</xdr:col>
                    <xdr:colOff>1276350</xdr:colOff>
                    <xdr:row>72</xdr:row>
                    <xdr:rowOff>0</xdr:rowOff>
                  </from>
                  <to>
                    <xdr:col>8</xdr:col>
                    <xdr:colOff>1476375</xdr:colOff>
                    <xdr:row>73</xdr:row>
                    <xdr:rowOff>9525</xdr:rowOff>
                  </to>
                </anchor>
              </controlPr>
            </control>
          </mc:Choice>
        </mc:AlternateContent>
        <mc:AlternateContent xmlns:mc="http://schemas.openxmlformats.org/markup-compatibility/2006">
          <mc:Choice Requires="x14">
            <control shapeId="1097" r:id="rId20" name="Check Box 73">
              <controlPr defaultSize="0" autoFill="0" autoLine="0" autoPict="0">
                <anchor moveWithCells="1">
                  <from>
                    <xdr:col>5</xdr:col>
                    <xdr:colOff>314325</xdr:colOff>
                    <xdr:row>132</xdr:row>
                    <xdr:rowOff>19050</xdr:rowOff>
                  </from>
                  <to>
                    <xdr:col>5</xdr:col>
                    <xdr:colOff>504825</xdr:colOff>
                    <xdr:row>133</xdr:row>
                    <xdr:rowOff>28575</xdr:rowOff>
                  </to>
                </anchor>
              </controlPr>
            </control>
          </mc:Choice>
        </mc:AlternateContent>
        <mc:AlternateContent xmlns:mc="http://schemas.openxmlformats.org/markup-compatibility/2006">
          <mc:Choice Requires="x14">
            <control shapeId="1098" r:id="rId21" name="Check Box 74">
              <controlPr defaultSize="0" autoFill="0" autoLine="0" autoPict="0">
                <anchor moveWithCells="1">
                  <from>
                    <xdr:col>5</xdr:col>
                    <xdr:colOff>314325</xdr:colOff>
                    <xdr:row>136</xdr:row>
                    <xdr:rowOff>19050</xdr:rowOff>
                  </from>
                  <to>
                    <xdr:col>5</xdr:col>
                    <xdr:colOff>504825</xdr:colOff>
                    <xdr:row>137</xdr:row>
                    <xdr:rowOff>28575</xdr:rowOff>
                  </to>
                </anchor>
              </controlPr>
            </control>
          </mc:Choice>
        </mc:AlternateContent>
        <mc:AlternateContent xmlns:mc="http://schemas.openxmlformats.org/markup-compatibility/2006">
          <mc:Choice Requires="x14">
            <control shapeId="1100" r:id="rId22" name="Check Box 76">
              <controlPr defaultSize="0" autoFill="0" autoLine="0" autoPict="0">
                <anchor moveWithCells="1">
                  <from>
                    <xdr:col>5</xdr:col>
                    <xdr:colOff>314325</xdr:colOff>
                    <xdr:row>139</xdr:row>
                    <xdr:rowOff>19050</xdr:rowOff>
                  </from>
                  <to>
                    <xdr:col>5</xdr:col>
                    <xdr:colOff>504825</xdr:colOff>
                    <xdr:row>140</xdr:row>
                    <xdr:rowOff>28575</xdr:rowOff>
                  </to>
                </anchor>
              </controlPr>
            </control>
          </mc:Choice>
        </mc:AlternateContent>
        <mc:AlternateContent xmlns:mc="http://schemas.openxmlformats.org/markup-compatibility/2006">
          <mc:Choice Requires="x14">
            <control shapeId="1104" r:id="rId23" name="Check Box 80">
              <controlPr defaultSize="0" autoFill="0" autoLine="0" autoPict="0">
                <anchor moveWithCells="1">
                  <from>
                    <xdr:col>5</xdr:col>
                    <xdr:colOff>314325</xdr:colOff>
                    <xdr:row>144</xdr:row>
                    <xdr:rowOff>19050</xdr:rowOff>
                  </from>
                  <to>
                    <xdr:col>5</xdr:col>
                    <xdr:colOff>504825</xdr:colOff>
                    <xdr:row>145</xdr:row>
                    <xdr:rowOff>38100</xdr:rowOff>
                  </to>
                </anchor>
              </controlPr>
            </control>
          </mc:Choice>
        </mc:AlternateContent>
        <mc:AlternateContent xmlns:mc="http://schemas.openxmlformats.org/markup-compatibility/2006">
          <mc:Choice Requires="x14">
            <control shapeId="1060" r:id="rId24" name="Check Box 36">
              <controlPr defaultSize="0" autoFill="0" autoLine="0" autoPict="0">
                <anchor moveWithCells="1">
                  <from>
                    <xdr:col>5</xdr:col>
                    <xdr:colOff>304800</xdr:colOff>
                    <xdr:row>184</xdr:row>
                    <xdr:rowOff>161925</xdr:rowOff>
                  </from>
                  <to>
                    <xdr:col>5</xdr:col>
                    <xdr:colOff>504825</xdr:colOff>
                    <xdr:row>184</xdr:row>
                    <xdr:rowOff>333375</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5</xdr:col>
                    <xdr:colOff>304800</xdr:colOff>
                    <xdr:row>31</xdr:row>
                    <xdr:rowOff>0</xdr:rowOff>
                  </from>
                  <to>
                    <xdr:col>5</xdr:col>
                    <xdr:colOff>504825</xdr:colOff>
                    <xdr:row>31</xdr:row>
                    <xdr:rowOff>171450</xdr:rowOff>
                  </to>
                </anchor>
              </controlPr>
            </control>
          </mc:Choice>
        </mc:AlternateContent>
        <mc:AlternateContent xmlns:mc="http://schemas.openxmlformats.org/markup-compatibility/2006">
          <mc:Choice Requires="x14">
            <control shapeId="1110" r:id="rId26" name="Check Box 86">
              <controlPr defaultSize="0" autoFill="0" autoLine="0" autoPict="0">
                <anchor moveWithCells="1">
                  <from>
                    <xdr:col>5</xdr:col>
                    <xdr:colOff>304800</xdr:colOff>
                    <xdr:row>34</xdr:row>
                    <xdr:rowOff>0</xdr:rowOff>
                  </from>
                  <to>
                    <xdr:col>5</xdr:col>
                    <xdr:colOff>504825</xdr:colOff>
                    <xdr:row>35</xdr:row>
                    <xdr:rowOff>0</xdr:rowOff>
                  </to>
                </anchor>
              </controlPr>
            </control>
          </mc:Choice>
        </mc:AlternateContent>
        <mc:AlternateContent xmlns:mc="http://schemas.openxmlformats.org/markup-compatibility/2006">
          <mc:Choice Requires="x14">
            <control shapeId="1111" r:id="rId27" name="Check Box 87">
              <controlPr defaultSize="0" autoFill="0" autoLine="0" autoPict="0">
                <anchor moveWithCells="1">
                  <from>
                    <xdr:col>5</xdr:col>
                    <xdr:colOff>304800</xdr:colOff>
                    <xdr:row>35</xdr:row>
                    <xdr:rowOff>0</xdr:rowOff>
                  </from>
                  <to>
                    <xdr:col>5</xdr:col>
                    <xdr:colOff>504825</xdr:colOff>
                    <xdr:row>36</xdr:row>
                    <xdr:rowOff>0</xdr:rowOff>
                  </to>
                </anchor>
              </controlPr>
            </control>
          </mc:Choice>
        </mc:AlternateContent>
        <mc:AlternateContent xmlns:mc="http://schemas.openxmlformats.org/markup-compatibility/2006">
          <mc:Choice Requires="x14">
            <control shapeId="1112" r:id="rId28" name="Check Box 88">
              <controlPr defaultSize="0" autoFill="0" autoLine="0" autoPict="0">
                <anchor moveWithCells="1">
                  <from>
                    <xdr:col>5</xdr:col>
                    <xdr:colOff>304800</xdr:colOff>
                    <xdr:row>35</xdr:row>
                    <xdr:rowOff>0</xdr:rowOff>
                  </from>
                  <to>
                    <xdr:col>5</xdr:col>
                    <xdr:colOff>504825</xdr:colOff>
                    <xdr:row>36</xdr:row>
                    <xdr:rowOff>0</xdr:rowOff>
                  </to>
                </anchor>
              </controlPr>
            </control>
          </mc:Choice>
        </mc:AlternateContent>
        <mc:AlternateContent xmlns:mc="http://schemas.openxmlformats.org/markup-compatibility/2006">
          <mc:Choice Requires="x14">
            <control shapeId="1113" r:id="rId29" name="Check Box 89">
              <controlPr defaultSize="0" autoFill="0" autoLine="0" autoPict="0">
                <anchor moveWithCells="1">
                  <from>
                    <xdr:col>5</xdr:col>
                    <xdr:colOff>304800</xdr:colOff>
                    <xdr:row>37</xdr:row>
                    <xdr:rowOff>0</xdr:rowOff>
                  </from>
                  <to>
                    <xdr:col>5</xdr:col>
                    <xdr:colOff>504825</xdr:colOff>
                    <xdr:row>38</xdr:row>
                    <xdr:rowOff>0</xdr:rowOff>
                  </to>
                </anchor>
              </controlPr>
            </control>
          </mc:Choice>
        </mc:AlternateContent>
        <mc:AlternateContent xmlns:mc="http://schemas.openxmlformats.org/markup-compatibility/2006">
          <mc:Choice Requires="x14">
            <control shapeId="1114" r:id="rId30" name="Check Box 90">
              <controlPr defaultSize="0" autoFill="0" autoLine="0" autoPict="0">
                <anchor moveWithCells="1">
                  <from>
                    <xdr:col>5</xdr:col>
                    <xdr:colOff>304800</xdr:colOff>
                    <xdr:row>39</xdr:row>
                    <xdr:rowOff>0</xdr:rowOff>
                  </from>
                  <to>
                    <xdr:col>5</xdr:col>
                    <xdr:colOff>504825</xdr:colOff>
                    <xdr:row>39</xdr:row>
                    <xdr:rowOff>171450</xdr:rowOff>
                  </to>
                </anchor>
              </controlPr>
            </control>
          </mc:Choice>
        </mc:AlternateContent>
        <mc:AlternateContent xmlns:mc="http://schemas.openxmlformats.org/markup-compatibility/2006">
          <mc:Choice Requires="x14">
            <control shapeId="1046" r:id="rId31" name="Check Box 22">
              <controlPr defaultSize="0" autoFill="0" autoLine="0" autoPict="0">
                <anchor moveWithCells="1">
                  <from>
                    <xdr:col>5</xdr:col>
                    <xdr:colOff>714375</xdr:colOff>
                    <xdr:row>101</xdr:row>
                    <xdr:rowOff>142875</xdr:rowOff>
                  </from>
                  <to>
                    <xdr:col>6</xdr:col>
                    <xdr:colOff>0</xdr:colOff>
                    <xdr:row>102</xdr:row>
                    <xdr:rowOff>152400</xdr:rowOff>
                  </to>
                </anchor>
              </controlPr>
            </control>
          </mc:Choice>
        </mc:AlternateContent>
        <mc:AlternateContent xmlns:mc="http://schemas.openxmlformats.org/markup-compatibility/2006">
          <mc:Choice Requires="x14">
            <control shapeId="1115" r:id="rId32" name="Check Box 91">
              <controlPr defaultSize="0" autoFill="0" autoLine="0" autoPict="0">
                <anchor moveWithCells="1">
                  <from>
                    <xdr:col>5</xdr:col>
                    <xdr:colOff>685800</xdr:colOff>
                    <xdr:row>154</xdr:row>
                    <xdr:rowOff>0</xdr:rowOff>
                  </from>
                  <to>
                    <xdr:col>5</xdr:col>
                    <xdr:colOff>885825</xdr:colOff>
                    <xdr:row>155</xdr:row>
                    <xdr:rowOff>19050</xdr:rowOff>
                  </to>
                </anchor>
              </controlPr>
            </control>
          </mc:Choice>
        </mc:AlternateContent>
        <mc:AlternateContent xmlns:mc="http://schemas.openxmlformats.org/markup-compatibility/2006">
          <mc:Choice Requires="x14">
            <control shapeId="1116" r:id="rId33" name="Check Box 92">
              <controlPr defaultSize="0" autoFill="0" autoLine="0" autoPict="0">
                <anchor moveWithCells="1">
                  <from>
                    <xdr:col>5</xdr:col>
                    <xdr:colOff>685800</xdr:colOff>
                    <xdr:row>159</xdr:row>
                    <xdr:rowOff>0</xdr:rowOff>
                  </from>
                  <to>
                    <xdr:col>5</xdr:col>
                    <xdr:colOff>885825</xdr:colOff>
                    <xdr:row>160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2"/>
  <sheetViews>
    <sheetView view="pageLayout" zoomScale="130" zoomScaleNormal="130" zoomScalePageLayoutView="130" workbookViewId="0">
      <selection activeCell="A6" sqref="A6:I23"/>
    </sheetView>
  </sheetViews>
  <sheetFormatPr baseColWidth="10" defaultRowHeight="15" x14ac:dyDescent="0.2"/>
  <sheetData>
    <row r="1" spans="1:9" x14ac:dyDescent="0.2">
      <c r="A1" s="1485" t="s">
        <v>2</v>
      </c>
      <c r="B1" s="1486"/>
      <c r="C1" s="1486"/>
      <c r="D1" s="1487"/>
      <c r="E1" s="1485" t="s">
        <v>0</v>
      </c>
      <c r="F1" s="1486"/>
      <c r="G1" s="1487"/>
      <c r="H1" s="1526"/>
      <c r="I1" s="1526"/>
    </row>
    <row r="2" spans="1:9"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x14ac:dyDescent="0.2">
      <c r="A5" s="1490" t="s">
        <v>801</v>
      </c>
      <c r="B5" s="1491"/>
      <c r="C5" s="1491"/>
      <c r="D5" s="1491"/>
      <c r="E5" s="1491"/>
      <c r="F5" s="1491"/>
      <c r="G5" s="1491"/>
      <c r="H5" s="1491"/>
      <c r="I5" s="1492"/>
    </row>
    <row r="6" spans="1:9" x14ac:dyDescent="0.2">
      <c r="A6" s="1493" t="s">
        <v>3</v>
      </c>
      <c r="B6" s="1494"/>
      <c r="C6" s="1494"/>
      <c r="D6" s="1494"/>
      <c r="E6" s="1494"/>
      <c r="F6" s="1494"/>
      <c r="G6" s="1494"/>
      <c r="H6" s="1494"/>
      <c r="I6" s="1495"/>
    </row>
    <row r="7" spans="1:9" x14ac:dyDescent="0.2">
      <c r="A7" s="1530" t="s">
        <v>780</v>
      </c>
      <c r="B7" s="1531"/>
      <c r="C7" s="1531"/>
      <c r="D7" s="1531"/>
      <c r="E7" s="1531"/>
      <c r="F7" s="1531"/>
      <c r="G7" s="1531"/>
      <c r="H7" s="1531"/>
      <c r="I7" s="1532"/>
    </row>
    <row r="8" spans="1:9" x14ac:dyDescent="0.2">
      <c r="A8" s="1379" t="s">
        <v>4</v>
      </c>
      <c r="B8" s="1380"/>
      <c r="C8" s="1379" t="s">
        <v>5</v>
      </c>
      <c r="D8" s="1381"/>
      <c r="E8" s="1380"/>
      <c r="F8" s="1505" t="s">
        <v>6</v>
      </c>
      <c r="G8" s="1506"/>
      <c r="H8" s="1506"/>
      <c r="I8" s="1507"/>
    </row>
    <row r="9" spans="1:9" x14ac:dyDescent="0.2">
      <c r="A9" s="1033" t="s">
        <v>7</v>
      </c>
      <c r="B9" s="1049"/>
      <c r="C9" s="1049"/>
      <c r="D9" s="1049"/>
      <c r="E9" s="1049"/>
      <c r="F9" s="1049"/>
      <c r="G9" s="1049"/>
      <c r="H9" s="1049"/>
      <c r="I9" s="1050"/>
    </row>
    <row r="10" spans="1:9" x14ac:dyDescent="0.2">
      <c r="A10" s="1356" t="s">
        <v>737</v>
      </c>
      <c r="B10" s="1357"/>
      <c r="C10" s="1358" t="s">
        <v>976</v>
      </c>
      <c r="D10" s="1361"/>
      <c r="E10" s="1357"/>
      <c r="F10" s="1510" t="s">
        <v>8</v>
      </c>
      <c r="G10" s="1511"/>
      <c r="H10" s="1511"/>
      <c r="I10" s="14"/>
    </row>
    <row r="11" spans="1:9" x14ac:dyDescent="0.2">
      <c r="A11" s="1356"/>
      <c r="B11" s="1357"/>
      <c r="C11" s="1356"/>
      <c r="D11" s="1361"/>
      <c r="E11" s="1357"/>
      <c r="F11" s="1510"/>
      <c r="G11" s="1511"/>
      <c r="H11" s="1511"/>
      <c r="I11" s="14"/>
    </row>
    <row r="12" spans="1:9" x14ac:dyDescent="0.2">
      <c r="A12" s="1356"/>
      <c r="B12" s="1357"/>
      <c r="C12" s="1356"/>
      <c r="D12" s="1361"/>
      <c r="E12" s="1357"/>
      <c r="F12" s="1382" t="s">
        <v>9</v>
      </c>
      <c r="G12" s="1383"/>
      <c r="H12" s="1384"/>
      <c r="I12" s="1386" t="s">
        <v>12</v>
      </c>
    </row>
    <row r="13" spans="1:9" x14ac:dyDescent="0.2">
      <c r="A13" s="1356"/>
      <c r="B13" s="1357"/>
      <c r="C13" s="1356"/>
      <c r="D13" s="1361"/>
      <c r="E13" s="1357"/>
      <c r="F13" s="1382"/>
      <c r="G13" s="1383"/>
      <c r="H13" s="1385"/>
      <c r="I13" s="1386"/>
    </row>
    <row r="14" spans="1:9" x14ac:dyDescent="0.2">
      <c r="A14" s="1356"/>
      <c r="B14" s="1357"/>
      <c r="C14" s="1356"/>
      <c r="D14" s="1361"/>
      <c r="E14" s="1357"/>
      <c r="F14" s="1382" t="s">
        <v>10</v>
      </c>
      <c r="G14" s="1383"/>
      <c r="H14" s="1384"/>
      <c r="I14" s="1386" t="s">
        <v>12</v>
      </c>
    </row>
    <row r="15" spans="1:9" x14ac:dyDescent="0.2">
      <c r="A15" s="1356"/>
      <c r="B15" s="1357"/>
      <c r="C15" s="1356"/>
      <c r="D15" s="1361"/>
      <c r="E15" s="1357"/>
      <c r="F15" s="1382"/>
      <c r="G15" s="1383"/>
      <c r="H15" s="1385"/>
      <c r="I15" s="1386"/>
    </row>
    <row r="16" spans="1:9" x14ac:dyDescent="0.2">
      <c r="A16" s="1356"/>
      <c r="B16" s="1357"/>
      <c r="C16" s="1356"/>
      <c r="D16" s="1361"/>
      <c r="E16" s="1357"/>
      <c r="F16" s="45" t="s">
        <v>11</v>
      </c>
      <c r="G16" s="15"/>
      <c r="H16" s="1484" t="e">
        <f>H14*100/H12</f>
        <v>#DIV/0!</v>
      </c>
      <c r="I16" s="1386" t="s">
        <v>13</v>
      </c>
    </row>
    <row r="17" spans="1:9" x14ac:dyDescent="0.2">
      <c r="A17" s="1356"/>
      <c r="B17" s="1357"/>
      <c r="C17" s="1356"/>
      <c r="D17" s="1361"/>
      <c r="E17" s="1357"/>
      <c r="F17" s="45"/>
      <c r="G17" s="15"/>
      <c r="H17" s="1484"/>
      <c r="I17" s="1386"/>
    </row>
    <row r="18" spans="1:9" x14ac:dyDescent="0.2">
      <c r="A18" s="1356"/>
      <c r="B18" s="1357"/>
      <c r="C18" s="1356"/>
      <c r="D18" s="1361"/>
      <c r="E18" s="1357"/>
      <c r="F18" s="20"/>
      <c r="G18" s="21"/>
      <c r="H18" s="21"/>
      <c r="I18" s="14"/>
    </row>
    <row r="19" spans="1:9" x14ac:dyDescent="0.2">
      <c r="A19" s="1356"/>
      <c r="B19" s="1357"/>
      <c r="C19" s="1356"/>
      <c r="D19" s="1361"/>
      <c r="E19" s="1357"/>
      <c r="F19" s="20"/>
      <c r="G19" s="21"/>
      <c r="H19" s="21"/>
      <c r="I19" s="14"/>
    </row>
    <row r="20" spans="1:9" hidden="1" x14ac:dyDescent="0.2">
      <c r="A20" s="1356"/>
      <c r="B20" s="1357"/>
      <c r="C20" s="1356"/>
      <c r="D20" s="1361"/>
      <c r="E20" s="1357"/>
      <c r="F20" s="20"/>
      <c r="G20" s="21"/>
      <c r="H20" s="21"/>
      <c r="I20" s="14"/>
    </row>
    <row r="21" spans="1:9" hidden="1" x14ac:dyDescent="0.2">
      <c r="A21" s="1356"/>
      <c r="B21" s="1357"/>
      <c r="C21" s="1356"/>
      <c r="D21" s="1361"/>
      <c r="E21" s="1357"/>
      <c r="F21" s="20"/>
      <c r="G21" s="21"/>
      <c r="H21" s="21"/>
      <c r="I21" s="14"/>
    </row>
    <row r="22" spans="1:9" x14ac:dyDescent="0.2">
      <c r="A22" s="1356"/>
      <c r="B22" s="1357"/>
      <c r="C22" s="1356"/>
      <c r="D22" s="1361"/>
      <c r="E22" s="1357"/>
      <c r="F22" s="20"/>
      <c r="G22" s="21"/>
      <c r="H22" s="21"/>
      <c r="I22" s="14"/>
    </row>
    <row r="23" spans="1:9" x14ac:dyDescent="0.2">
      <c r="A23" s="1359"/>
      <c r="B23" s="1360"/>
      <c r="C23" s="1359"/>
      <c r="D23" s="1369"/>
      <c r="E23" s="1360"/>
      <c r="F23" s="22"/>
      <c r="G23" s="23"/>
      <c r="H23" s="23"/>
      <c r="I23" s="776"/>
    </row>
    <row r="24" spans="1:9" x14ac:dyDescent="0.2">
      <c r="A24" s="1366" t="s">
        <v>779</v>
      </c>
      <c r="B24" s="1367"/>
      <c r="C24" s="1367"/>
      <c r="D24" s="1367"/>
      <c r="E24" s="1367"/>
      <c r="F24" s="1367"/>
      <c r="G24" s="1367"/>
      <c r="H24" s="1367"/>
      <c r="I24" s="1368"/>
    </row>
    <row r="25" spans="1:9" ht="15" customHeight="1" x14ac:dyDescent="0.2">
      <c r="A25" s="1515" t="s">
        <v>859</v>
      </c>
      <c r="B25" s="1516"/>
      <c r="C25" s="1516"/>
      <c r="D25" s="1516"/>
      <c r="E25" s="1516"/>
      <c r="F25" s="1516"/>
      <c r="G25" s="1516"/>
      <c r="H25" s="1516"/>
      <c r="I25" s="1517"/>
    </row>
    <row r="26" spans="1:9" x14ac:dyDescent="0.2">
      <c r="A26" s="1518"/>
      <c r="B26" s="1519"/>
      <c r="C26" s="1519"/>
      <c r="D26" s="1519"/>
      <c r="E26" s="1519"/>
      <c r="F26" s="1519"/>
      <c r="G26" s="1519"/>
      <c r="H26" s="1519"/>
      <c r="I26" s="1520"/>
    </row>
    <row r="27" spans="1:9" ht="15.6" customHeight="1" x14ac:dyDescent="0.2">
      <c r="A27" s="1354" t="s">
        <v>802</v>
      </c>
      <c r="B27" s="1355"/>
      <c r="C27" s="1540" t="s">
        <v>763</v>
      </c>
      <c r="D27" s="1541"/>
      <c r="E27" s="1542"/>
      <c r="F27" s="17" t="s">
        <v>781</v>
      </c>
      <c r="G27" s="18"/>
      <c r="H27" s="18"/>
      <c r="I27" s="19"/>
    </row>
    <row r="28" spans="1:9" x14ac:dyDescent="0.2">
      <c r="A28" s="1356"/>
      <c r="B28" s="1357"/>
      <c r="C28" s="1356" t="s">
        <v>194</v>
      </c>
      <c r="D28" s="1361"/>
      <c r="E28" s="1357"/>
      <c r="F28" s="45"/>
      <c r="G28" s="16" t="s">
        <v>782</v>
      </c>
      <c r="H28" s="16"/>
      <c r="I28" s="14"/>
    </row>
    <row r="29" spans="1:9" x14ac:dyDescent="0.2">
      <c r="A29" s="90"/>
      <c r="B29" s="64"/>
      <c r="C29" s="1356"/>
      <c r="D29" s="1361"/>
      <c r="E29" s="1357"/>
      <c r="F29" s="45"/>
      <c r="G29" s="16" t="s">
        <v>783</v>
      </c>
      <c r="H29" s="16"/>
      <c r="I29" s="14"/>
    </row>
    <row r="30" spans="1:9" x14ac:dyDescent="0.2">
      <c r="A30" s="90"/>
      <c r="B30" s="64"/>
      <c r="C30" s="1358" t="s">
        <v>929</v>
      </c>
      <c r="D30" s="1361"/>
      <c r="E30" s="1357"/>
      <c r="F30" s="20"/>
      <c r="G30" s="21" t="s">
        <v>784</v>
      </c>
      <c r="H30" s="101"/>
      <c r="I30" s="102"/>
    </row>
    <row r="31" spans="1:9" x14ac:dyDescent="0.2">
      <c r="A31" s="90"/>
      <c r="B31" s="64"/>
      <c r="C31" s="1356"/>
      <c r="D31" s="1361"/>
      <c r="E31" s="1357"/>
      <c r="F31" s="20"/>
      <c r="G31" s="101"/>
      <c r="H31" s="1029" t="s">
        <v>785</v>
      </c>
      <c r="I31" s="102"/>
    </row>
    <row r="32" spans="1:9" x14ac:dyDescent="0.2">
      <c r="A32" s="90"/>
      <c r="B32" s="64"/>
      <c r="C32" s="1356"/>
      <c r="D32" s="1361"/>
      <c r="E32" s="1357"/>
      <c r="F32" s="100"/>
      <c r="G32" s="21"/>
      <c r="H32" s="16" t="s">
        <v>786</v>
      </c>
      <c r="I32" s="14"/>
    </row>
    <row r="33" spans="1:9" x14ac:dyDescent="0.2">
      <c r="A33" s="90"/>
      <c r="B33" s="64"/>
      <c r="C33" s="1356"/>
      <c r="D33" s="1361"/>
      <c r="E33" s="1357"/>
      <c r="F33" s="100"/>
      <c r="G33" s="21"/>
      <c r="H33" s="21"/>
      <c r="I33" s="14"/>
    </row>
    <row r="34" spans="1:9" x14ac:dyDescent="0.2">
      <c r="A34" s="296"/>
      <c r="B34" s="297"/>
      <c r="C34" s="94"/>
      <c r="D34" s="95"/>
      <c r="E34" s="96"/>
      <c r="F34" s="22"/>
      <c r="G34" s="132"/>
      <c r="H34" s="23"/>
      <c r="I34" s="24"/>
    </row>
    <row r="35" spans="1:9" s="1230" customFormat="1" x14ac:dyDescent="0.2">
      <c r="A35" s="1576" t="s">
        <v>939</v>
      </c>
      <c r="B35" s="1577"/>
      <c r="C35" s="1576" t="s">
        <v>940</v>
      </c>
      <c r="D35" s="1583"/>
      <c r="E35" s="1577"/>
      <c r="F35" s="1578"/>
      <c r="G35" s="1579"/>
      <c r="H35" s="1579"/>
      <c r="I35" s="1580"/>
    </row>
    <row r="36" spans="1:9" s="1230" customFormat="1" x14ac:dyDescent="0.2">
      <c r="A36" s="1421"/>
      <c r="B36" s="1423"/>
      <c r="C36" s="1421"/>
      <c r="D36" s="1422"/>
      <c r="E36" s="1423"/>
      <c r="F36" s="803" t="s">
        <v>799</v>
      </c>
      <c r="G36" s="1203"/>
      <c r="H36" s="1231"/>
      <c r="I36" s="804" t="s">
        <v>12</v>
      </c>
    </row>
    <row r="37" spans="1:9" s="1230" customFormat="1" x14ac:dyDescent="0.2">
      <c r="A37" s="1421"/>
      <c r="B37" s="1423"/>
      <c r="C37" s="1421"/>
      <c r="D37" s="1422"/>
      <c r="E37" s="1423"/>
      <c r="F37" s="1232"/>
      <c r="G37" s="1203"/>
      <c r="H37" s="1203"/>
      <c r="I37" s="804"/>
    </row>
    <row r="38" spans="1:9" s="1230" customFormat="1" x14ac:dyDescent="0.2">
      <c r="A38" s="1147"/>
      <c r="B38" s="1148"/>
      <c r="C38" s="1421"/>
      <c r="D38" s="1422"/>
      <c r="E38" s="1423"/>
      <c r="F38" s="1233"/>
      <c r="G38" s="1234"/>
      <c r="H38" s="1234"/>
      <c r="I38" s="1235"/>
    </row>
    <row r="39" spans="1:9" s="1230" customFormat="1" x14ac:dyDescent="0.2">
      <c r="A39" s="1147"/>
      <c r="B39" s="1148"/>
      <c r="C39" s="1421" t="s">
        <v>941</v>
      </c>
      <c r="D39" s="1581"/>
      <c r="E39" s="1581"/>
      <c r="F39" s="1233"/>
      <c r="G39" s="1582" t="s">
        <v>800</v>
      </c>
      <c r="H39" s="1582"/>
      <c r="I39" s="1429"/>
    </row>
    <row r="40" spans="1:9" s="1230" customFormat="1" x14ac:dyDescent="0.2">
      <c r="A40" s="1147"/>
      <c r="B40" s="1148"/>
      <c r="C40" s="1421"/>
      <c r="D40" s="1581"/>
      <c r="E40" s="1581"/>
      <c r="F40" s="1232"/>
      <c r="G40" s="1582"/>
      <c r="H40" s="1582"/>
      <c r="I40" s="1429"/>
    </row>
    <row r="41" spans="1:9" x14ac:dyDescent="0.2">
      <c r="A41" s="1354" t="s">
        <v>14</v>
      </c>
      <c r="B41" s="1355"/>
      <c r="C41" s="1354" t="s">
        <v>804</v>
      </c>
      <c r="D41" s="1362"/>
      <c r="E41" s="1355"/>
      <c r="F41" s="35"/>
      <c r="G41" s="791"/>
      <c r="H41" s="35"/>
      <c r="I41" s="36"/>
    </row>
    <row r="42" spans="1:9" x14ac:dyDescent="0.2">
      <c r="A42" s="1356"/>
      <c r="B42" s="1357"/>
      <c r="C42" s="1356"/>
      <c r="D42" s="1533"/>
      <c r="E42" s="1357"/>
      <c r="F42" s="75"/>
      <c r="G42" s="1584" t="s">
        <v>787</v>
      </c>
      <c r="H42" s="1584"/>
      <c r="I42" s="1585"/>
    </row>
    <row r="43" spans="1:9" x14ac:dyDescent="0.2">
      <c r="A43" s="1356"/>
      <c r="B43" s="1357"/>
      <c r="C43" s="31"/>
      <c r="D43" s="820"/>
      <c r="E43" s="30"/>
      <c r="F43" s="75"/>
      <c r="G43" s="1584"/>
      <c r="H43" s="1584"/>
      <c r="I43" s="1585"/>
    </row>
    <row r="44" spans="1:9" x14ac:dyDescent="0.2">
      <c r="A44" s="1356"/>
      <c r="B44" s="1357"/>
      <c r="C44" s="1356" t="s">
        <v>788</v>
      </c>
      <c r="D44" s="1533"/>
      <c r="E44" s="1357"/>
      <c r="F44" s="821" t="s">
        <v>188</v>
      </c>
      <c r="G44" s="822"/>
      <c r="H44" s="75"/>
      <c r="I44" s="14"/>
    </row>
    <row r="45" spans="1:9" ht="15.6" customHeight="1" x14ac:dyDescent="0.2">
      <c r="A45" s="792"/>
      <c r="B45" s="793"/>
      <c r="C45" s="1356"/>
      <c r="D45" s="1533"/>
      <c r="E45" s="1357"/>
      <c r="F45" s="1534"/>
      <c r="G45" s="1535"/>
      <c r="H45" s="1535"/>
      <c r="I45" s="1536"/>
    </row>
    <row r="46" spans="1:9" x14ac:dyDescent="0.2">
      <c r="A46" s="94"/>
      <c r="B46" s="96"/>
      <c r="C46" s="1359"/>
      <c r="D46" s="1369"/>
      <c r="E46" s="1360"/>
      <c r="F46" s="1537"/>
      <c r="G46" s="1538"/>
      <c r="H46" s="1538"/>
      <c r="I46" s="1539"/>
    </row>
    <row r="47" spans="1:9" ht="20.45" customHeight="1" x14ac:dyDescent="0.2">
      <c r="A47" s="1354" t="s">
        <v>24</v>
      </c>
      <c r="B47" s="1355"/>
      <c r="C47" s="1354" t="s">
        <v>25</v>
      </c>
      <c r="D47" s="1362"/>
      <c r="E47" s="1355"/>
      <c r="F47" s="1521" t="s">
        <v>789</v>
      </c>
      <c r="G47" s="1522"/>
      <c r="H47" s="508"/>
      <c r="I47" s="36"/>
    </row>
    <row r="48" spans="1:9" ht="15.6" customHeight="1" x14ac:dyDescent="0.2">
      <c r="A48" s="1356"/>
      <c r="B48" s="1357"/>
      <c r="C48" s="1356"/>
      <c r="D48" s="1533"/>
      <c r="E48" s="1357"/>
      <c r="F48" s="20"/>
      <c r="G48" s="75"/>
      <c r="H48" s="823"/>
      <c r="I48" s="14"/>
    </row>
    <row r="49" spans="1:9" x14ac:dyDescent="0.2">
      <c r="A49" s="1356"/>
      <c r="B49" s="1357"/>
      <c r="C49" s="1356"/>
      <c r="D49" s="1533"/>
      <c r="E49" s="1357"/>
      <c r="F49" s="1382" t="s">
        <v>43</v>
      </c>
      <c r="G49" s="1587"/>
      <c r="H49" s="508"/>
      <c r="I49" s="14"/>
    </row>
    <row r="50" spans="1:9" x14ac:dyDescent="0.2">
      <c r="A50" s="1356"/>
      <c r="B50" s="1357"/>
      <c r="C50" s="1356" t="s">
        <v>26</v>
      </c>
      <c r="D50" s="1533"/>
      <c r="E50" s="1357"/>
      <c r="F50" s="20"/>
      <c r="G50" s="75"/>
      <c r="H50" s="823"/>
      <c r="I50" s="14"/>
    </row>
    <row r="51" spans="1:9" x14ac:dyDescent="0.2">
      <c r="A51" s="1356"/>
      <c r="B51" s="1357"/>
      <c r="C51" s="1356"/>
      <c r="D51" s="1533"/>
      <c r="E51" s="1357"/>
      <c r="F51" s="1469" t="s">
        <v>790</v>
      </c>
      <c r="G51" s="1390"/>
      <c r="H51" s="824" t="e">
        <f>H49*100/H47</f>
        <v>#DIV/0!</v>
      </c>
      <c r="I51" s="14"/>
    </row>
    <row r="52" spans="1:9" x14ac:dyDescent="0.2">
      <c r="A52" s="1356"/>
      <c r="B52" s="1357"/>
      <c r="C52" s="1356"/>
      <c r="D52" s="1533"/>
      <c r="E52" s="1357"/>
      <c r="F52" s="122"/>
      <c r="G52" s="1586" t="s">
        <v>787</v>
      </c>
      <c r="H52" s="1586"/>
      <c r="I52" s="1525"/>
    </row>
    <row r="53" spans="1:9" x14ac:dyDescent="0.2">
      <c r="A53" s="1356"/>
      <c r="B53" s="1357"/>
      <c r="C53" s="1356"/>
      <c r="D53" s="1533"/>
      <c r="E53" s="1357"/>
      <c r="F53" s="20"/>
      <c r="G53" s="1586"/>
      <c r="H53" s="1586"/>
      <c r="I53" s="1525"/>
    </row>
    <row r="54" spans="1:9" x14ac:dyDescent="0.2">
      <c r="A54" s="1356"/>
      <c r="B54" s="1357"/>
      <c r="C54" s="1356" t="s">
        <v>791</v>
      </c>
      <c r="D54" s="1533"/>
      <c r="E54" s="1357"/>
      <c r="F54" s="1469" t="s">
        <v>792</v>
      </c>
      <c r="G54" s="1390"/>
      <c r="H54" s="1390"/>
      <c r="I54" s="1391"/>
    </row>
    <row r="55" spans="1:9" x14ac:dyDescent="0.2">
      <c r="A55" s="1356"/>
      <c r="B55" s="1357"/>
      <c r="C55" s="1356"/>
      <c r="D55" s="1533"/>
      <c r="E55" s="1357"/>
      <c r="F55" s="1469"/>
      <c r="G55" s="1390"/>
      <c r="H55" s="1390"/>
      <c r="I55" s="1391"/>
    </row>
    <row r="56" spans="1:9" x14ac:dyDescent="0.2">
      <c r="A56" s="1356"/>
      <c r="B56" s="1357"/>
      <c r="C56" s="1356"/>
      <c r="D56" s="1533"/>
      <c r="E56" s="1357"/>
      <c r="F56" s="1469"/>
      <c r="G56" s="1390"/>
      <c r="H56" s="1390"/>
      <c r="I56" s="1391"/>
    </row>
    <row r="57" spans="1:9" x14ac:dyDescent="0.2">
      <c r="A57" s="1356"/>
      <c r="B57" s="1357"/>
      <c r="C57" s="1356"/>
      <c r="D57" s="1533"/>
      <c r="E57" s="1357"/>
      <c r="F57" s="1382" t="s">
        <v>46</v>
      </c>
      <c r="G57" s="1587"/>
      <c r="H57" s="1587"/>
      <c r="I57" s="1386"/>
    </row>
    <row r="58" spans="1:9" x14ac:dyDescent="0.2">
      <c r="A58" s="1356"/>
      <c r="B58" s="1357"/>
      <c r="C58" s="1457"/>
      <c r="D58" s="1588"/>
      <c r="E58" s="41"/>
      <c r="F58" s="20"/>
      <c r="G58" s="828" t="s">
        <v>793</v>
      </c>
      <c r="H58" s="75"/>
      <c r="I58" s="14"/>
    </row>
    <row r="59" spans="1:9" x14ac:dyDescent="0.2">
      <c r="A59" s="1356"/>
      <c r="B59" s="1357"/>
      <c r="C59" s="1473"/>
      <c r="D59" s="1543"/>
      <c r="E59" s="1475"/>
      <c r="F59" s="122"/>
      <c r="G59" s="1544"/>
      <c r="H59" s="1545"/>
      <c r="I59" s="1546"/>
    </row>
    <row r="60" spans="1:9" ht="40.700000000000003" customHeight="1" x14ac:dyDescent="0.2">
      <c r="A60" s="1356"/>
      <c r="B60" s="1357"/>
      <c r="C60" s="1462"/>
      <c r="D60" s="1548"/>
      <c r="E60" s="8"/>
      <c r="F60" s="20"/>
      <c r="G60" s="1547"/>
      <c r="H60" s="1480"/>
      <c r="I60" s="1481"/>
    </row>
    <row r="61" spans="1:9" x14ac:dyDescent="0.2">
      <c r="A61" s="1356"/>
      <c r="B61" s="1357"/>
      <c r="C61" s="1482"/>
      <c r="D61" s="1549"/>
      <c r="E61" s="41"/>
      <c r="F61" s="20"/>
      <c r="G61" s="828" t="s">
        <v>794</v>
      </c>
      <c r="H61" s="75"/>
      <c r="I61" s="14"/>
    </row>
    <row r="62" spans="1:9" ht="42.75" customHeight="1" x14ac:dyDescent="0.2">
      <c r="A62" s="1359"/>
      <c r="B62" s="1360"/>
      <c r="C62" s="1550"/>
      <c r="D62" s="1551"/>
      <c r="E62" s="825"/>
      <c r="F62" s="22"/>
      <c r="G62" s="1552"/>
      <c r="H62" s="1553"/>
      <c r="I62" s="1554"/>
    </row>
    <row r="63" spans="1:9" x14ac:dyDescent="0.2">
      <c r="A63" s="1354" t="s">
        <v>50</v>
      </c>
      <c r="B63" s="1355"/>
      <c r="C63" s="1354" t="s">
        <v>51</v>
      </c>
      <c r="D63" s="1362"/>
      <c r="E63" s="1355"/>
      <c r="F63" s="43" t="s">
        <v>53</v>
      </c>
      <c r="G63" s="35"/>
      <c r="H63" s="35"/>
      <c r="I63" s="36"/>
    </row>
    <row r="64" spans="1:9" x14ac:dyDescent="0.2">
      <c r="A64" s="1356"/>
      <c r="B64" s="1357"/>
      <c r="C64" s="1356"/>
      <c r="D64" s="1533"/>
      <c r="E64" s="1357"/>
      <c r="F64" s="20"/>
      <c r="G64" s="75" t="s">
        <v>54</v>
      </c>
      <c r="H64" s="75"/>
      <c r="I64" s="14"/>
    </row>
    <row r="65" spans="1:9" x14ac:dyDescent="0.2">
      <c r="A65" s="1356"/>
      <c r="B65" s="1357"/>
      <c r="C65" s="1356"/>
      <c r="D65" s="1533"/>
      <c r="E65" s="1357"/>
      <c r="F65" s="20" t="s">
        <v>55</v>
      </c>
      <c r="G65" s="1564"/>
      <c r="H65" s="1565"/>
      <c r="I65" s="1566"/>
    </row>
    <row r="66" spans="1:9" x14ac:dyDescent="0.2">
      <c r="A66" s="1356"/>
      <c r="B66" s="1357"/>
      <c r="C66" s="1356"/>
      <c r="D66" s="1533"/>
      <c r="E66" s="1357"/>
      <c r="F66" s="20"/>
      <c r="G66" s="1567"/>
      <c r="H66" s="1568"/>
      <c r="I66" s="1569"/>
    </row>
    <row r="67" spans="1:9" x14ac:dyDescent="0.2">
      <c r="A67" s="1356"/>
      <c r="B67" s="1357"/>
      <c r="C67" s="1356"/>
      <c r="D67" s="1533"/>
      <c r="E67" s="1357"/>
      <c r="F67" s="20"/>
      <c r="G67" s="75"/>
      <c r="H67" s="75"/>
      <c r="I67" s="14"/>
    </row>
    <row r="68" spans="1:9" x14ac:dyDescent="0.2">
      <c r="A68" s="1356"/>
      <c r="B68" s="1357"/>
      <c r="C68" s="1356" t="s">
        <v>52</v>
      </c>
      <c r="D68" s="1533"/>
      <c r="E68" s="1357"/>
      <c r="F68" s="20"/>
      <c r="G68" s="1556" t="s">
        <v>795</v>
      </c>
      <c r="H68" s="1556"/>
      <c r="I68" s="1391"/>
    </row>
    <row r="69" spans="1:9" x14ac:dyDescent="0.2">
      <c r="A69" s="1356"/>
      <c r="B69" s="1357"/>
      <c r="C69" s="1356"/>
      <c r="D69" s="1533"/>
      <c r="E69" s="1357"/>
      <c r="F69" s="20"/>
      <c r="G69" s="1556"/>
      <c r="H69" s="1556"/>
      <c r="I69" s="1391"/>
    </row>
    <row r="70" spans="1:9" x14ac:dyDescent="0.2">
      <c r="A70" s="1356"/>
      <c r="B70" s="1357"/>
      <c r="C70" s="1356"/>
      <c r="D70" s="1533"/>
      <c r="E70" s="1357"/>
      <c r="F70" s="20" t="s">
        <v>57</v>
      </c>
      <c r="G70" s="1570"/>
      <c r="H70" s="1571"/>
      <c r="I70" s="1572"/>
    </row>
    <row r="71" spans="1:9" x14ac:dyDescent="0.2">
      <c r="A71" s="1356"/>
      <c r="B71" s="1357"/>
      <c r="C71" s="1356"/>
      <c r="D71" s="1533"/>
      <c r="E71" s="1357"/>
      <c r="F71" s="20"/>
      <c r="G71" s="1573"/>
      <c r="H71" s="1574"/>
      <c r="I71" s="1575"/>
    </row>
    <row r="72" spans="1:9" x14ac:dyDescent="0.2">
      <c r="A72" s="1356"/>
      <c r="B72" s="1357"/>
      <c r="C72" s="9"/>
      <c r="D72" s="802"/>
      <c r="E72" s="8"/>
      <c r="F72" s="20" t="s">
        <v>58</v>
      </c>
      <c r="G72" s="818"/>
      <c r="H72" s="818"/>
      <c r="I72" s="44"/>
    </row>
    <row r="73" spans="1:9" x14ac:dyDescent="0.2">
      <c r="A73" s="1356"/>
      <c r="B73" s="1357"/>
      <c r="C73" s="9"/>
      <c r="D73" s="802"/>
      <c r="E73" s="8"/>
      <c r="F73" s="45"/>
      <c r="G73" s="1488"/>
      <c r="H73" s="1489"/>
      <c r="I73" s="1529"/>
    </row>
    <row r="74" spans="1:9" x14ac:dyDescent="0.2">
      <c r="A74" s="1356"/>
      <c r="B74" s="1357"/>
      <c r="C74" s="9"/>
      <c r="D74" s="802"/>
      <c r="E74" s="8"/>
      <c r="F74" s="20" t="s">
        <v>59</v>
      </c>
      <c r="G74" s="1488"/>
      <c r="H74" s="1489"/>
      <c r="I74" s="1529"/>
    </row>
    <row r="75" spans="1:9" x14ac:dyDescent="0.2">
      <c r="A75" s="1356"/>
      <c r="B75" s="1357"/>
      <c r="C75" s="9"/>
      <c r="D75" s="802"/>
      <c r="E75" s="8"/>
      <c r="F75" s="20"/>
      <c r="G75" s="75"/>
      <c r="H75" s="75"/>
      <c r="I75" s="14"/>
    </row>
    <row r="76" spans="1:9" x14ac:dyDescent="0.2">
      <c r="A76" s="1356"/>
      <c r="B76" s="1357"/>
      <c r="C76" s="11"/>
      <c r="D76" s="12"/>
      <c r="E76" s="13"/>
      <c r="F76" s="22"/>
      <c r="G76" s="23"/>
      <c r="H76" s="23"/>
      <c r="I76" s="24"/>
    </row>
    <row r="77" spans="1:9" x14ac:dyDescent="0.2">
      <c r="A77" s="1354" t="s">
        <v>805</v>
      </c>
      <c r="B77" s="1355"/>
      <c r="C77" s="1555" t="s">
        <v>933</v>
      </c>
      <c r="D77" s="1362"/>
      <c r="E77" s="1355"/>
      <c r="F77" s="43"/>
      <c r="G77" s="35" t="s">
        <v>796</v>
      </c>
      <c r="H77" s="35"/>
      <c r="I77" s="36"/>
    </row>
    <row r="78" spans="1:9" x14ac:dyDescent="0.2">
      <c r="A78" s="1356"/>
      <c r="B78" s="1357"/>
      <c r="C78" s="1533"/>
      <c r="D78" s="1533"/>
      <c r="E78" s="1357"/>
      <c r="F78" s="20"/>
      <c r="G78" s="819"/>
      <c r="H78" s="75"/>
      <c r="I78" s="14"/>
    </row>
    <row r="79" spans="1:9" x14ac:dyDescent="0.2">
      <c r="A79" s="1356"/>
      <c r="B79" s="1357"/>
      <c r="C79" s="1533"/>
      <c r="D79" s="1533"/>
      <c r="E79" s="1357"/>
      <c r="F79" s="20"/>
      <c r="G79" s="1556" t="s">
        <v>797</v>
      </c>
      <c r="H79" s="1556"/>
      <c r="I79" s="1391"/>
    </row>
    <row r="80" spans="1:9" ht="21.2" customHeight="1" x14ac:dyDescent="0.2">
      <c r="A80" s="1356"/>
      <c r="B80" s="1357"/>
      <c r="C80" s="1533"/>
      <c r="D80" s="1533"/>
      <c r="E80" s="1357"/>
      <c r="F80" s="20"/>
      <c r="G80" s="1556"/>
      <c r="H80" s="1556"/>
      <c r="I80" s="1391"/>
    </row>
    <row r="81" spans="1:9" x14ac:dyDescent="0.2">
      <c r="A81" s="1356"/>
      <c r="B81" s="1357"/>
      <c r="C81" s="1557" t="s">
        <v>806</v>
      </c>
      <c r="D81" s="1533"/>
      <c r="E81" s="1357"/>
      <c r="F81" s="55"/>
      <c r="G81" s="1558"/>
      <c r="H81" s="1559"/>
      <c r="I81" s="1560"/>
    </row>
    <row r="82" spans="1:9" x14ac:dyDescent="0.2">
      <c r="A82" s="1356"/>
      <c r="B82" s="1357"/>
      <c r="C82" s="1533"/>
      <c r="D82" s="1533"/>
      <c r="E82" s="1357"/>
      <c r="F82" s="20"/>
      <c r="G82" s="1561"/>
      <c r="H82" s="1562"/>
      <c r="I82" s="1563"/>
    </row>
    <row r="83" spans="1:9" x14ac:dyDescent="0.2">
      <c r="A83" s="1356"/>
      <c r="B83" s="1357"/>
      <c r="C83" s="1533"/>
      <c r="D83" s="1533"/>
      <c r="E83" s="1357"/>
      <c r="F83" s="20"/>
      <c r="G83" s="1556" t="s">
        <v>807</v>
      </c>
      <c r="H83" s="1556"/>
      <c r="I83" s="1391"/>
    </row>
    <row r="84" spans="1:9" x14ac:dyDescent="0.2">
      <c r="A84" s="1356"/>
      <c r="B84" s="1357"/>
      <c r="C84" s="1533"/>
      <c r="D84" s="1533"/>
      <c r="E84" s="1357"/>
      <c r="F84" s="20"/>
      <c r="G84" s="1556"/>
      <c r="H84" s="1556"/>
      <c r="I84" s="1391"/>
    </row>
    <row r="85" spans="1:9" ht="15.6" customHeight="1" x14ac:dyDescent="0.2">
      <c r="A85" s="1356"/>
      <c r="B85" s="1357"/>
      <c r="C85" s="1533"/>
      <c r="D85" s="1533"/>
      <c r="E85" s="1357"/>
      <c r="F85" s="20"/>
      <c r="G85" s="822"/>
      <c r="H85" s="75"/>
      <c r="I85" s="14"/>
    </row>
    <row r="86" spans="1:9" x14ac:dyDescent="0.2">
      <c r="A86" s="1356"/>
      <c r="B86" s="1357"/>
      <c r="C86" s="1533" t="s">
        <v>798</v>
      </c>
      <c r="D86" s="1533"/>
      <c r="E86" s="1357"/>
      <c r="F86" s="20"/>
      <c r="G86" s="1556" t="s">
        <v>787</v>
      </c>
      <c r="H86" s="1556"/>
      <c r="I86" s="1391"/>
    </row>
    <row r="87" spans="1:9" x14ac:dyDescent="0.2">
      <c r="A87" s="1356"/>
      <c r="B87" s="1357"/>
      <c r="C87" s="1533"/>
      <c r="D87" s="1533"/>
      <c r="E87" s="1357"/>
      <c r="F87" s="20"/>
      <c r="G87" s="1556"/>
      <c r="H87" s="1556"/>
      <c r="I87" s="1391"/>
    </row>
    <row r="88" spans="1:9" x14ac:dyDescent="0.2">
      <c r="A88" s="1356"/>
      <c r="B88" s="1357"/>
      <c r="C88" s="1533"/>
      <c r="D88" s="1533"/>
      <c r="E88" s="1357"/>
      <c r="F88" s="826" t="s">
        <v>188</v>
      </c>
      <c r="G88" s="75"/>
      <c r="H88" s="74"/>
      <c r="I88" s="14"/>
    </row>
    <row r="89" spans="1:9" x14ac:dyDescent="0.2">
      <c r="A89" s="792"/>
      <c r="B89" s="793"/>
      <c r="C89" s="1533"/>
      <c r="D89" s="1533"/>
      <c r="E89" s="1361"/>
      <c r="F89" s="1544"/>
      <c r="G89" s="1545"/>
      <c r="H89" s="1545"/>
      <c r="I89" s="1546"/>
    </row>
    <row r="90" spans="1:9" x14ac:dyDescent="0.2">
      <c r="A90" s="94"/>
      <c r="B90" s="96"/>
      <c r="C90" s="12"/>
      <c r="D90" s="12"/>
      <c r="E90" s="12"/>
      <c r="F90" s="1547"/>
      <c r="G90" s="1480"/>
      <c r="H90" s="1480"/>
      <c r="I90" s="1481"/>
    </row>
    <row r="91" spans="1:9" hidden="1" x14ac:dyDescent="0.2">
      <c r="A91" s="9"/>
      <c r="B91" s="8"/>
      <c r="C91" s="792"/>
      <c r="D91" s="827"/>
      <c r="E91" s="827"/>
      <c r="F91" s="52"/>
      <c r="G91" s="74"/>
      <c r="H91" s="75"/>
      <c r="I91" s="14"/>
    </row>
    <row r="92" spans="1:9" hidden="1" x14ac:dyDescent="0.2">
      <c r="A92" s="11"/>
      <c r="B92" s="13"/>
      <c r="C92" s="94"/>
      <c r="D92" s="95"/>
      <c r="E92" s="95"/>
      <c r="F92" s="22"/>
      <c r="G92" s="23"/>
      <c r="H92" s="23"/>
      <c r="I92" s="24"/>
    </row>
  </sheetData>
  <sheetProtection algorithmName="SHA-512" hashValue="lKWsv9mKPT1khiByYkIIcFQQNDazFMQgwTt9h7dXC3isUmBhh1Vl6krphrPH8CDuB8jn6Q5oFkWvkwb7RoVzkg==" saltValue="cAA0hgZY0EXQ06fC6g92/A==" spinCount="100000" sheet="1" objects="1" scenarios="1" selectLockedCells="1" selectUnlockedCells="1"/>
  <mergeCells count="74">
    <mergeCell ref="A27:B28"/>
    <mergeCell ref="C28:E29"/>
    <mergeCell ref="C30:E33"/>
    <mergeCell ref="G42:I43"/>
    <mergeCell ref="F54:I56"/>
    <mergeCell ref="F51:G51"/>
    <mergeCell ref="G52:I53"/>
    <mergeCell ref="A47:B62"/>
    <mergeCell ref="C47:E49"/>
    <mergeCell ref="F47:G47"/>
    <mergeCell ref="F49:G49"/>
    <mergeCell ref="C50:E53"/>
    <mergeCell ref="C54:E57"/>
    <mergeCell ref="F57:I57"/>
    <mergeCell ref="C58:D58"/>
    <mergeCell ref="A41:B44"/>
    <mergeCell ref="A35:B37"/>
    <mergeCell ref="F35:I35"/>
    <mergeCell ref="C39:E40"/>
    <mergeCell ref="G39:I40"/>
    <mergeCell ref="C35:E38"/>
    <mergeCell ref="G74:I74"/>
    <mergeCell ref="A77:B88"/>
    <mergeCell ref="C77:E80"/>
    <mergeCell ref="G79:I80"/>
    <mergeCell ref="C81:E85"/>
    <mergeCell ref="G81:I82"/>
    <mergeCell ref="G83:I84"/>
    <mergeCell ref="C86:E89"/>
    <mergeCell ref="F89:I90"/>
    <mergeCell ref="G86:I87"/>
    <mergeCell ref="A63:B76"/>
    <mergeCell ref="C63:E67"/>
    <mergeCell ref="G65:I66"/>
    <mergeCell ref="C68:E71"/>
    <mergeCell ref="G68:I69"/>
    <mergeCell ref="G70:I71"/>
    <mergeCell ref="G73:I73"/>
    <mergeCell ref="C59:E59"/>
    <mergeCell ref="G59:I60"/>
    <mergeCell ref="C60:D60"/>
    <mergeCell ref="C61:D61"/>
    <mergeCell ref="C62:D62"/>
    <mergeCell ref="G62:I62"/>
    <mergeCell ref="C41:E42"/>
    <mergeCell ref="C44:E46"/>
    <mergeCell ref="F45:I46"/>
    <mergeCell ref="C27:E27"/>
    <mergeCell ref="I16:I17"/>
    <mergeCell ref="A24:I24"/>
    <mergeCell ref="A25:I26"/>
    <mergeCell ref="A10:B23"/>
    <mergeCell ref="C10:E23"/>
    <mergeCell ref="F10:H11"/>
    <mergeCell ref="F12:G13"/>
    <mergeCell ref="H12:H13"/>
    <mergeCell ref="I12:I13"/>
    <mergeCell ref="F14:G15"/>
    <mergeCell ref="H14:H15"/>
    <mergeCell ref="I14:I15"/>
    <mergeCell ref="H16:H17"/>
    <mergeCell ref="A5:I5"/>
    <mergeCell ref="A6:I6"/>
    <mergeCell ref="A7:I7"/>
    <mergeCell ref="A8:B8"/>
    <mergeCell ref="C8:E8"/>
    <mergeCell ref="F8:I8"/>
    <mergeCell ref="A1:D1"/>
    <mergeCell ref="E1:G1"/>
    <mergeCell ref="H1:I4"/>
    <mergeCell ref="A2:D2"/>
    <mergeCell ref="F2:G2"/>
    <mergeCell ref="B3:G3"/>
    <mergeCell ref="A4:G4"/>
  </mergeCells>
  <pageMargins left="0.7" right="0.7" top="0.78740157499999996" bottom="0.78740157499999996" header="0.3" footer="0.3"/>
  <pageSetup paperSize="9" orientation="landscape" r:id="rId1"/>
  <headerFooter>
    <oddHeader>&amp;L&amp;10Anlage 8 zum Antrag&amp;C&amp;10 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2005" r:id="rId4" name="Check Box 21">
              <controlPr defaultSize="0" autoFill="0" autoLine="0" autoPict="0">
                <anchor moveWithCells="1">
                  <from>
                    <xdr:col>5</xdr:col>
                    <xdr:colOff>685800</xdr:colOff>
                    <xdr:row>27</xdr:row>
                    <xdr:rowOff>123825</xdr:rowOff>
                  </from>
                  <to>
                    <xdr:col>5</xdr:col>
                    <xdr:colOff>904875</xdr:colOff>
                    <xdr:row>29</xdr:row>
                    <xdr:rowOff>0</xdr:rowOff>
                  </to>
                </anchor>
              </controlPr>
            </control>
          </mc:Choice>
        </mc:AlternateContent>
        <mc:AlternateContent xmlns:mc="http://schemas.openxmlformats.org/markup-compatibility/2006">
          <mc:Choice Requires="x14">
            <control shapeId="42006" r:id="rId5" name="Check Box 22">
              <controlPr defaultSize="0" autoFill="0" autoLine="0" autoPict="0">
                <anchor moveWithCells="1">
                  <from>
                    <xdr:col>6</xdr:col>
                    <xdr:colOff>361950</xdr:colOff>
                    <xdr:row>31</xdr:row>
                    <xdr:rowOff>28575</xdr:rowOff>
                  </from>
                  <to>
                    <xdr:col>6</xdr:col>
                    <xdr:colOff>590550</xdr:colOff>
                    <xdr:row>32</xdr:row>
                    <xdr:rowOff>47625</xdr:rowOff>
                  </to>
                </anchor>
              </controlPr>
            </control>
          </mc:Choice>
        </mc:AlternateContent>
        <mc:AlternateContent xmlns:mc="http://schemas.openxmlformats.org/markup-compatibility/2006">
          <mc:Choice Requires="x14">
            <control shapeId="42007" r:id="rId6" name="Check Box 23">
              <controlPr defaultSize="0" autoFill="0" autoLine="0" autoPict="0">
                <anchor moveWithCells="1">
                  <from>
                    <xdr:col>5</xdr:col>
                    <xdr:colOff>685800</xdr:colOff>
                    <xdr:row>27</xdr:row>
                    <xdr:rowOff>19050</xdr:rowOff>
                  </from>
                  <to>
                    <xdr:col>5</xdr:col>
                    <xdr:colOff>838200</xdr:colOff>
                    <xdr:row>27</xdr:row>
                    <xdr:rowOff>161925</xdr:rowOff>
                  </to>
                </anchor>
              </controlPr>
            </control>
          </mc:Choice>
        </mc:AlternateContent>
        <mc:AlternateContent xmlns:mc="http://schemas.openxmlformats.org/markup-compatibility/2006">
          <mc:Choice Requires="x14">
            <control shapeId="42008" r:id="rId7" name="Check Box 24">
              <controlPr defaultSize="0" autoFill="0" autoLine="0" autoPict="0">
                <anchor moveWithCells="1">
                  <from>
                    <xdr:col>5</xdr:col>
                    <xdr:colOff>714375</xdr:colOff>
                    <xdr:row>51</xdr:row>
                    <xdr:rowOff>142875</xdr:rowOff>
                  </from>
                  <to>
                    <xdr:col>5</xdr:col>
                    <xdr:colOff>962025</xdr:colOff>
                    <xdr:row>52</xdr:row>
                    <xdr:rowOff>123825</xdr:rowOff>
                  </to>
                </anchor>
              </controlPr>
            </control>
          </mc:Choice>
        </mc:AlternateContent>
        <mc:AlternateContent xmlns:mc="http://schemas.openxmlformats.org/markup-compatibility/2006">
          <mc:Choice Requires="x14">
            <control shapeId="42009" r:id="rId8" name="Check Box 25">
              <controlPr defaultSize="0" autoFill="0" autoLine="0" autoPict="0">
                <anchor moveWithCells="1">
                  <from>
                    <xdr:col>5</xdr:col>
                    <xdr:colOff>457200</xdr:colOff>
                    <xdr:row>57</xdr:row>
                    <xdr:rowOff>9525</xdr:rowOff>
                  </from>
                  <to>
                    <xdr:col>5</xdr:col>
                    <xdr:colOff>695325</xdr:colOff>
                    <xdr:row>57</xdr:row>
                    <xdr:rowOff>180975</xdr:rowOff>
                  </to>
                </anchor>
              </controlPr>
            </control>
          </mc:Choice>
        </mc:AlternateContent>
        <mc:AlternateContent xmlns:mc="http://schemas.openxmlformats.org/markup-compatibility/2006">
          <mc:Choice Requires="x14">
            <control shapeId="42010" r:id="rId9" name="Check Box 26">
              <controlPr defaultSize="0" autoFill="0" autoLine="0" autoPict="0">
                <anchor moveWithCells="1">
                  <from>
                    <xdr:col>5</xdr:col>
                    <xdr:colOff>695325</xdr:colOff>
                    <xdr:row>63</xdr:row>
                    <xdr:rowOff>19050</xdr:rowOff>
                  </from>
                  <to>
                    <xdr:col>5</xdr:col>
                    <xdr:colOff>923925</xdr:colOff>
                    <xdr:row>63</xdr:row>
                    <xdr:rowOff>180975</xdr:rowOff>
                  </to>
                </anchor>
              </controlPr>
            </control>
          </mc:Choice>
        </mc:AlternateContent>
        <mc:AlternateContent xmlns:mc="http://schemas.openxmlformats.org/markup-compatibility/2006">
          <mc:Choice Requires="x14">
            <control shapeId="42011" r:id="rId10" name="Check Box 27">
              <controlPr defaultSize="0" autoFill="0" autoLine="0" autoPict="0">
                <anchor moveWithCells="1">
                  <from>
                    <xdr:col>5</xdr:col>
                    <xdr:colOff>657225</xdr:colOff>
                    <xdr:row>66</xdr:row>
                    <xdr:rowOff>142875</xdr:rowOff>
                  </from>
                  <to>
                    <xdr:col>5</xdr:col>
                    <xdr:colOff>809625</xdr:colOff>
                    <xdr:row>67</xdr:row>
                    <xdr:rowOff>133350</xdr:rowOff>
                  </to>
                </anchor>
              </controlPr>
            </control>
          </mc:Choice>
        </mc:AlternateContent>
        <mc:AlternateContent xmlns:mc="http://schemas.openxmlformats.org/markup-compatibility/2006">
          <mc:Choice Requires="x14">
            <control shapeId="42012" r:id="rId11" name="Check Box 28">
              <controlPr defaultSize="0" autoFill="0" autoLine="0" autoPict="0">
                <anchor moveWithCells="1">
                  <from>
                    <xdr:col>5</xdr:col>
                    <xdr:colOff>428625</xdr:colOff>
                    <xdr:row>76</xdr:row>
                    <xdr:rowOff>19050</xdr:rowOff>
                  </from>
                  <to>
                    <xdr:col>5</xdr:col>
                    <xdr:colOff>619125</xdr:colOff>
                    <xdr:row>77</xdr:row>
                    <xdr:rowOff>0</xdr:rowOff>
                  </to>
                </anchor>
              </controlPr>
            </control>
          </mc:Choice>
        </mc:AlternateContent>
        <mc:AlternateContent xmlns:mc="http://schemas.openxmlformats.org/markup-compatibility/2006">
          <mc:Choice Requires="x14">
            <control shapeId="42013" r:id="rId12" name="Check Box 29">
              <controlPr defaultSize="0" autoFill="0" autoLine="0" autoPict="0">
                <anchor moveWithCells="1">
                  <from>
                    <xdr:col>5</xdr:col>
                    <xdr:colOff>428625</xdr:colOff>
                    <xdr:row>81</xdr:row>
                    <xdr:rowOff>161925</xdr:rowOff>
                  </from>
                  <to>
                    <xdr:col>5</xdr:col>
                    <xdr:colOff>628650</xdr:colOff>
                    <xdr:row>82</xdr:row>
                    <xdr:rowOff>142875</xdr:rowOff>
                  </to>
                </anchor>
              </controlPr>
            </control>
          </mc:Choice>
        </mc:AlternateContent>
        <mc:AlternateContent xmlns:mc="http://schemas.openxmlformats.org/markup-compatibility/2006">
          <mc:Choice Requires="x14">
            <control shapeId="42015" r:id="rId13" name="Check Box 31">
              <controlPr defaultSize="0" autoFill="0" autoLine="0" autoPict="0">
                <anchor moveWithCells="1">
                  <from>
                    <xdr:col>6</xdr:col>
                    <xdr:colOff>352425</xdr:colOff>
                    <xdr:row>29</xdr:row>
                    <xdr:rowOff>133350</xdr:rowOff>
                  </from>
                  <to>
                    <xdr:col>6</xdr:col>
                    <xdr:colOff>590550</xdr:colOff>
                    <xdr:row>30</xdr:row>
                    <xdr:rowOff>171450</xdr:rowOff>
                  </to>
                </anchor>
              </controlPr>
            </control>
          </mc:Choice>
        </mc:AlternateContent>
        <mc:AlternateContent xmlns:mc="http://schemas.openxmlformats.org/markup-compatibility/2006">
          <mc:Choice Requires="x14">
            <control shapeId="42016" r:id="rId14" name="Check Box 32">
              <controlPr defaultSize="0" autoFill="0" autoLine="0" autoPict="0">
                <anchor moveWithCells="1">
                  <from>
                    <xdr:col>5</xdr:col>
                    <xdr:colOff>676275</xdr:colOff>
                    <xdr:row>28</xdr:row>
                    <xdr:rowOff>114300</xdr:rowOff>
                  </from>
                  <to>
                    <xdr:col>5</xdr:col>
                    <xdr:colOff>895350</xdr:colOff>
                    <xdr:row>30</xdr:row>
                    <xdr:rowOff>0</xdr:rowOff>
                  </to>
                </anchor>
              </controlPr>
            </control>
          </mc:Choice>
        </mc:AlternateContent>
        <mc:AlternateContent xmlns:mc="http://schemas.openxmlformats.org/markup-compatibility/2006">
          <mc:Choice Requires="x14">
            <control shapeId="42017" r:id="rId15" name="Check Box 33">
              <controlPr defaultSize="0" autoFill="0" autoLine="0" autoPict="0">
                <anchor moveWithCells="1">
                  <from>
                    <xdr:col>5</xdr:col>
                    <xdr:colOff>342900</xdr:colOff>
                    <xdr:row>40</xdr:row>
                    <xdr:rowOff>142875</xdr:rowOff>
                  </from>
                  <to>
                    <xdr:col>5</xdr:col>
                    <xdr:colOff>581025</xdr:colOff>
                    <xdr:row>41</xdr:row>
                    <xdr:rowOff>171450</xdr:rowOff>
                  </to>
                </anchor>
              </controlPr>
            </control>
          </mc:Choice>
        </mc:AlternateContent>
        <mc:AlternateContent xmlns:mc="http://schemas.openxmlformats.org/markup-compatibility/2006">
          <mc:Choice Requires="x14">
            <control shapeId="42018" r:id="rId16" name="Check Box 34">
              <controlPr defaultSize="0" autoFill="0" autoLine="0" autoPict="0">
                <anchor moveWithCells="1">
                  <from>
                    <xdr:col>5</xdr:col>
                    <xdr:colOff>447675</xdr:colOff>
                    <xdr:row>60</xdr:row>
                    <xdr:rowOff>0</xdr:rowOff>
                  </from>
                  <to>
                    <xdr:col>5</xdr:col>
                    <xdr:colOff>695325</xdr:colOff>
                    <xdr:row>60</xdr:row>
                    <xdr:rowOff>180975</xdr:rowOff>
                  </to>
                </anchor>
              </controlPr>
            </control>
          </mc:Choice>
        </mc:AlternateContent>
        <mc:AlternateContent xmlns:mc="http://schemas.openxmlformats.org/markup-compatibility/2006">
          <mc:Choice Requires="x14">
            <control shapeId="42019" r:id="rId17" name="Check Box 35">
              <controlPr defaultSize="0" autoFill="0" autoLine="0" autoPict="0">
                <anchor moveWithCells="1">
                  <from>
                    <xdr:col>5</xdr:col>
                    <xdr:colOff>428625</xdr:colOff>
                    <xdr:row>78</xdr:row>
                    <xdr:rowOff>19050</xdr:rowOff>
                  </from>
                  <to>
                    <xdr:col>5</xdr:col>
                    <xdr:colOff>619125</xdr:colOff>
                    <xdr:row>79</xdr:row>
                    <xdr:rowOff>0</xdr:rowOff>
                  </to>
                </anchor>
              </controlPr>
            </control>
          </mc:Choice>
        </mc:AlternateContent>
        <mc:AlternateContent xmlns:mc="http://schemas.openxmlformats.org/markup-compatibility/2006">
          <mc:Choice Requires="x14">
            <control shapeId="42020" r:id="rId18" name="Check Box 36">
              <controlPr defaultSize="0" autoFill="0" autoLine="0" autoPict="0">
                <anchor moveWithCells="1">
                  <from>
                    <xdr:col>5</xdr:col>
                    <xdr:colOff>438150</xdr:colOff>
                    <xdr:row>84</xdr:row>
                    <xdr:rowOff>161925</xdr:rowOff>
                  </from>
                  <to>
                    <xdr:col>5</xdr:col>
                    <xdr:colOff>638175</xdr:colOff>
                    <xdr:row>85</xdr:row>
                    <xdr:rowOff>142875</xdr:rowOff>
                  </to>
                </anchor>
              </controlPr>
            </control>
          </mc:Choice>
        </mc:AlternateContent>
        <mc:AlternateContent xmlns:mc="http://schemas.openxmlformats.org/markup-compatibility/2006">
          <mc:Choice Requires="x14">
            <control shapeId="42021" r:id="rId19" name="Check Box 37">
              <controlPr defaultSize="0" autoFill="0" autoLine="0" autoPict="0">
                <anchor moveWithCells="1">
                  <from>
                    <xdr:col>5</xdr:col>
                    <xdr:colOff>304800</xdr:colOff>
                    <xdr:row>38</xdr:row>
                    <xdr:rowOff>0</xdr:rowOff>
                  </from>
                  <to>
                    <xdr:col>5</xdr:col>
                    <xdr:colOff>504825</xdr:colOff>
                    <xdr:row>38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7"/>
  <sheetViews>
    <sheetView view="pageLayout" zoomScale="75" zoomScaleNormal="75" zoomScalePageLayoutView="75" workbookViewId="0">
      <selection activeCell="A6" sqref="A4:L13"/>
    </sheetView>
  </sheetViews>
  <sheetFormatPr baseColWidth="10" defaultRowHeight="15" x14ac:dyDescent="0.2"/>
  <cols>
    <col min="1" max="1" width="11.21875" style="738"/>
    <col min="7" max="7" width="11.88671875" customWidth="1"/>
  </cols>
  <sheetData>
    <row r="1" spans="1:23" ht="15.6" customHeight="1" x14ac:dyDescent="0.2">
      <c r="A1" s="1619" t="s">
        <v>208</v>
      </c>
      <c r="B1" s="1620"/>
      <c r="C1" s="1620"/>
      <c r="D1" s="1620"/>
      <c r="E1" s="1620"/>
      <c r="F1" s="1620"/>
      <c r="G1" s="1620"/>
      <c r="H1" s="1620"/>
      <c r="I1" s="1620"/>
      <c r="J1" s="1620"/>
      <c r="K1" s="1620"/>
      <c r="L1" s="1620"/>
      <c r="M1" s="1620"/>
      <c r="N1" s="1620"/>
      <c r="O1" s="1620"/>
      <c r="P1" s="1620"/>
      <c r="Q1" s="1620"/>
      <c r="R1" s="1620"/>
      <c r="S1" s="1620"/>
      <c r="T1" s="1620"/>
      <c r="U1" s="1620"/>
      <c r="V1" s="1620"/>
      <c r="W1" s="1621"/>
    </row>
    <row r="2" spans="1:23" ht="21.2" customHeight="1" x14ac:dyDescent="0.2">
      <c r="A2" s="1622"/>
      <c r="B2" s="1623"/>
      <c r="C2" s="1623"/>
      <c r="D2" s="1623"/>
      <c r="E2" s="1623"/>
      <c r="F2" s="1623"/>
      <c r="G2" s="1623"/>
      <c r="H2" s="1623"/>
      <c r="I2" s="1623"/>
      <c r="J2" s="1623"/>
      <c r="K2" s="1623"/>
      <c r="L2" s="1623"/>
      <c r="M2" s="1623"/>
      <c r="N2" s="1623"/>
      <c r="O2" s="1623"/>
      <c r="P2" s="1623"/>
      <c r="Q2" s="1623"/>
      <c r="R2" s="1623"/>
      <c r="S2" s="1623"/>
      <c r="T2" s="1623"/>
      <c r="U2" s="1623"/>
      <c r="V2" s="1623"/>
      <c r="W2" s="1624"/>
    </row>
    <row r="3" spans="1:23" ht="15.6" customHeight="1" thickBot="1" x14ac:dyDescent="0.25">
      <c r="A3" s="1622"/>
      <c r="B3" s="1623"/>
      <c r="C3" s="1623"/>
      <c r="D3" s="1623"/>
      <c r="E3" s="1623"/>
      <c r="F3" s="1623"/>
      <c r="G3" s="1623"/>
      <c r="H3" s="1623"/>
      <c r="I3" s="1623"/>
      <c r="J3" s="1623"/>
      <c r="K3" s="1623"/>
      <c r="L3" s="1623"/>
      <c r="M3" s="1623"/>
      <c r="N3" s="1623"/>
      <c r="O3" s="1623"/>
      <c r="P3" s="1623"/>
      <c r="Q3" s="1623"/>
      <c r="R3" s="1623"/>
      <c r="S3" s="1623"/>
      <c r="T3" s="1623"/>
      <c r="U3" s="1623"/>
      <c r="V3" s="1623"/>
      <c r="W3" s="1624"/>
    </row>
    <row r="4" spans="1:23" ht="15.75" x14ac:dyDescent="0.25">
      <c r="A4" s="1060" t="s">
        <v>209</v>
      </c>
      <c r="B4" s="1061"/>
      <c r="C4" s="1637" t="s">
        <v>210</v>
      </c>
      <c r="D4" s="1589" t="s">
        <v>211</v>
      </c>
      <c r="E4" s="1589"/>
      <c r="F4" s="1589"/>
      <c r="G4" s="1590" t="s">
        <v>212</v>
      </c>
      <c r="H4" s="1591"/>
      <c r="I4" s="1591"/>
      <c r="J4" s="1591"/>
      <c r="K4" s="1591"/>
      <c r="L4" s="1592"/>
      <c r="M4" s="1593" t="s">
        <v>213</v>
      </c>
      <c r="N4" s="1594"/>
      <c r="O4" s="1595"/>
      <c r="P4" s="1628" t="s">
        <v>214</v>
      </c>
      <c r="Q4" s="1629"/>
      <c r="R4" s="1629"/>
      <c r="S4" s="1630"/>
      <c r="T4" s="1616" t="s">
        <v>900</v>
      </c>
      <c r="U4" s="1617"/>
      <c r="V4" s="1617"/>
      <c r="W4" s="1618"/>
    </row>
    <row r="5" spans="1:23" ht="62.45" customHeight="1" x14ac:dyDescent="0.2">
      <c r="A5" s="1062"/>
      <c r="B5" s="1063"/>
      <c r="C5" s="1638"/>
      <c r="D5" s="1064" t="s">
        <v>215</v>
      </c>
      <c r="E5" s="1065" t="s">
        <v>216</v>
      </c>
      <c r="F5" s="1066"/>
      <c r="G5" s="1067" t="s">
        <v>217</v>
      </c>
      <c r="H5" s="1598" t="s">
        <v>218</v>
      </c>
      <c r="I5" s="1599"/>
      <c r="J5" s="1600"/>
      <c r="K5" s="1601" t="s">
        <v>251</v>
      </c>
      <c r="L5" s="1602"/>
      <c r="M5" s="1068" t="s">
        <v>217</v>
      </c>
      <c r="N5" s="240"/>
      <c r="O5" s="1069"/>
      <c r="P5" s="1068" t="s">
        <v>217</v>
      </c>
      <c r="Q5" s="1111"/>
      <c r="R5" s="1112" t="s">
        <v>219</v>
      </c>
      <c r="S5" s="1070"/>
      <c r="T5" s="1612" t="s">
        <v>899</v>
      </c>
      <c r="U5" s="1613"/>
      <c r="V5" s="1614" t="s">
        <v>942</v>
      </c>
      <c r="W5" s="1615"/>
    </row>
    <row r="6" spans="1:23" ht="47.25" x14ac:dyDescent="0.25">
      <c r="A6" s="1071"/>
      <c r="B6" s="190"/>
      <c r="C6" s="1638"/>
      <c r="D6" s="243"/>
      <c r="E6" s="1072" t="s">
        <v>220</v>
      </c>
      <c r="F6" s="207"/>
      <c r="G6" s="1073" t="s">
        <v>221</v>
      </c>
      <c r="H6" s="1074" t="s">
        <v>222</v>
      </c>
      <c r="I6" s="1212" t="s">
        <v>223</v>
      </c>
      <c r="J6" s="1075" t="s">
        <v>158</v>
      </c>
      <c r="K6" s="1076" t="s">
        <v>224</v>
      </c>
      <c r="L6" s="1077" t="s">
        <v>225</v>
      </c>
      <c r="M6" s="1078" t="s">
        <v>226</v>
      </c>
      <c r="N6" s="1603" t="s">
        <v>216</v>
      </c>
      <c r="O6" s="1604"/>
      <c r="P6" s="1631" t="s">
        <v>227</v>
      </c>
      <c r="Q6" s="1632"/>
      <c r="R6" s="1632" t="s">
        <v>228</v>
      </c>
      <c r="S6" s="1603"/>
      <c r="T6" s="1127" t="s">
        <v>897</v>
      </c>
      <c r="U6" s="1128" t="s">
        <v>898</v>
      </c>
      <c r="V6" s="1129" t="s">
        <v>897</v>
      </c>
      <c r="W6" s="1130" t="s">
        <v>898</v>
      </c>
    </row>
    <row r="7" spans="1:23" ht="16.5" thickBot="1" x14ac:dyDescent="0.3">
      <c r="A7" s="1079"/>
      <c r="B7" s="1080"/>
      <c r="C7" s="1081" t="s">
        <v>229</v>
      </c>
      <c r="D7" s="1082" t="s">
        <v>179</v>
      </c>
      <c r="E7" s="1083" t="s">
        <v>12</v>
      </c>
      <c r="F7" s="1084" t="s">
        <v>179</v>
      </c>
      <c r="G7" s="1085" t="s">
        <v>230</v>
      </c>
      <c r="H7" s="1086" t="s">
        <v>229</v>
      </c>
      <c r="I7" s="1087" t="s">
        <v>230</v>
      </c>
      <c r="J7" s="1088"/>
      <c r="K7" s="1089" t="s">
        <v>231</v>
      </c>
      <c r="L7" s="1090" t="s">
        <v>231</v>
      </c>
      <c r="M7" s="1091" t="s">
        <v>179</v>
      </c>
      <c r="N7" s="1086" t="s">
        <v>12</v>
      </c>
      <c r="O7" s="1092" t="s">
        <v>232</v>
      </c>
      <c r="P7" s="1093" t="s">
        <v>230</v>
      </c>
      <c r="Q7" s="1094" t="s">
        <v>230</v>
      </c>
      <c r="R7" s="1094" t="s">
        <v>230</v>
      </c>
      <c r="S7" s="1095" t="s">
        <v>230</v>
      </c>
      <c r="T7" s="1131" t="s">
        <v>230</v>
      </c>
      <c r="U7" s="1132" t="s">
        <v>230</v>
      </c>
      <c r="V7" s="1133" t="s">
        <v>230</v>
      </c>
      <c r="W7" s="1134" t="s">
        <v>230</v>
      </c>
    </row>
    <row r="8" spans="1:23" ht="45" x14ac:dyDescent="0.2">
      <c r="A8" s="192" t="s">
        <v>233</v>
      </c>
      <c r="B8" s="193" t="s">
        <v>234</v>
      </c>
      <c r="C8" s="143"/>
      <c r="D8" s="244" t="s">
        <v>235</v>
      </c>
      <c r="E8" s="144"/>
      <c r="F8" s="145" t="e">
        <f t="shared" ref="F8:F13" si="0">E8/C8</f>
        <v>#DIV/0!</v>
      </c>
      <c r="G8" s="247">
        <v>45</v>
      </c>
      <c r="H8" s="144"/>
      <c r="I8" s="146"/>
      <c r="J8" s="147" t="e">
        <f t="shared" ref="J8:J13" si="1">C8/H8</f>
        <v>#DIV/0!</v>
      </c>
      <c r="K8" s="1625" t="s">
        <v>236</v>
      </c>
      <c r="L8" s="148"/>
      <c r="M8" s="241">
        <v>2</v>
      </c>
      <c r="N8" s="144"/>
      <c r="O8" s="1109" t="e">
        <f t="shared" ref="O8:O13" si="2">N8/C8</f>
        <v>#DIV/0!</v>
      </c>
      <c r="P8" s="1124" t="s">
        <v>237</v>
      </c>
      <c r="Q8" s="1125"/>
      <c r="R8" s="1124" t="s">
        <v>238</v>
      </c>
      <c r="S8" s="1126"/>
      <c r="T8" s="1135">
        <v>135</v>
      </c>
      <c r="U8" s="1136">
        <v>210</v>
      </c>
      <c r="V8" s="1136">
        <v>100</v>
      </c>
      <c r="W8" s="1236">
        <v>170</v>
      </c>
    </row>
    <row r="9" spans="1:23" ht="45" x14ac:dyDescent="0.2">
      <c r="A9" s="194" t="s">
        <v>253</v>
      </c>
      <c r="B9" s="195" t="s">
        <v>234</v>
      </c>
      <c r="C9" s="149"/>
      <c r="D9" s="245">
        <v>3</v>
      </c>
      <c r="E9" s="1096"/>
      <c r="F9" s="151" t="e">
        <f t="shared" si="0"/>
        <v>#DIV/0!</v>
      </c>
      <c r="G9" s="248">
        <v>50</v>
      </c>
      <c r="H9" s="1096"/>
      <c r="I9" s="152"/>
      <c r="J9" s="153" t="e">
        <f t="shared" si="1"/>
        <v>#DIV/0!</v>
      </c>
      <c r="K9" s="1626"/>
      <c r="L9" s="1097"/>
      <c r="M9" s="242">
        <v>2.5</v>
      </c>
      <c r="N9" s="1096"/>
      <c r="O9" s="1110" t="e">
        <f t="shared" si="2"/>
        <v>#DIV/0!</v>
      </c>
      <c r="P9" s="1113" t="s">
        <v>239</v>
      </c>
      <c r="Q9" s="1096"/>
      <c r="R9" s="1113" t="s">
        <v>238</v>
      </c>
      <c r="S9" s="1097"/>
      <c r="T9" s="1137">
        <v>160</v>
      </c>
      <c r="U9" s="1138">
        <v>240</v>
      </c>
      <c r="V9" s="1138">
        <v>110</v>
      </c>
      <c r="W9" s="1237">
        <v>190</v>
      </c>
    </row>
    <row r="10" spans="1:23" ht="45" x14ac:dyDescent="0.2">
      <c r="A10" s="194" t="s">
        <v>254</v>
      </c>
      <c r="B10" s="195" t="s">
        <v>234</v>
      </c>
      <c r="C10" s="149"/>
      <c r="D10" s="245" t="s">
        <v>240</v>
      </c>
      <c r="E10" s="1096"/>
      <c r="F10" s="151" t="e">
        <f t="shared" si="0"/>
        <v>#DIV/0!</v>
      </c>
      <c r="G10" s="248">
        <v>55</v>
      </c>
      <c r="H10" s="1096"/>
      <c r="I10" s="152"/>
      <c r="J10" s="153" t="e">
        <f t="shared" si="1"/>
        <v>#DIV/0!</v>
      </c>
      <c r="K10" s="1626"/>
      <c r="L10" s="1097"/>
      <c r="M10" s="242">
        <v>3</v>
      </c>
      <c r="N10" s="1096"/>
      <c r="O10" s="1110" t="e">
        <f t="shared" si="2"/>
        <v>#DIV/0!</v>
      </c>
      <c r="P10" s="1113" t="s">
        <v>241</v>
      </c>
      <c r="Q10" s="1096"/>
      <c r="R10" s="1113" t="s">
        <v>242</v>
      </c>
      <c r="S10" s="1097"/>
      <c r="T10" s="1137">
        <v>190</v>
      </c>
      <c r="U10" s="1138">
        <v>270</v>
      </c>
      <c r="V10" s="1138">
        <v>130</v>
      </c>
      <c r="W10" s="1237">
        <v>210</v>
      </c>
    </row>
    <row r="11" spans="1:23" ht="45" x14ac:dyDescent="0.2">
      <c r="A11" s="194" t="s">
        <v>255</v>
      </c>
      <c r="B11" s="195" t="s">
        <v>234</v>
      </c>
      <c r="C11" s="149"/>
      <c r="D11" s="245">
        <v>4.2</v>
      </c>
      <c r="E11" s="1096"/>
      <c r="F11" s="151" t="e">
        <f t="shared" si="0"/>
        <v>#DIV/0!</v>
      </c>
      <c r="G11" s="248">
        <v>60</v>
      </c>
      <c r="H11" s="1096"/>
      <c r="I11" s="152"/>
      <c r="J11" s="153" t="e">
        <f t="shared" si="1"/>
        <v>#DIV/0!</v>
      </c>
      <c r="K11" s="1626"/>
      <c r="L11" s="1097"/>
      <c r="M11" s="242">
        <v>3.5</v>
      </c>
      <c r="N11" s="1096"/>
      <c r="O11" s="1110" t="e">
        <f t="shared" si="2"/>
        <v>#DIV/0!</v>
      </c>
      <c r="P11" s="1113" t="s">
        <v>243</v>
      </c>
      <c r="Q11" s="1096"/>
      <c r="R11" s="1113" t="s">
        <v>242</v>
      </c>
      <c r="S11" s="1107"/>
      <c r="T11" s="1139">
        <v>220</v>
      </c>
      <c r="U11" s="1138">
        <v>310</v>
      </c>
      <c r="V11" s="1138">
        <v>150</v>
      </c>
      <c r="W11" s="1237">
        <v>240</v>
      </c>
    </row>
    <row r="12" spans="1:23" ht="45" x14ac:dyDescent="0.2">
      <c r="A12" s="194" t="s">
        <v>256</v>
      </c>
      <c r="B12" s="195" t="s">
        <v>234</v>
      </c>
      <c r="C12" s="149"/>
      <c r="D12" s="245">
        <v>5</v>
      </c>
      <c r="E12" s="1096"/>
      <c r="F12" s="151" t="e">
        <f t="shared" si="0"/>
        <v>#DIV/0!</v>
      </c>
      <c r="G12" s="248">
        <v>65</v>
      </c>
      <c r="H12" s="1096"/>
      <c r="I12" s="152"/>
      <c r="J12" s="153" t="e">
        <f t="shared" si="1"/>
        <v>#DIV/0!</v>
      </c>
      <c r="K12" s="1626"/>
      <c r="L12" s="1097"/>
      <c r="M12" s="242">
        <v>4</v>
      </c>
      <c r="N12" s="1096"/>
      <c r="O12" s="1110" t="e">
        <f t="shared" si="2"/>
        <v>#DIV/0!</v>
      </c>
      <c r="P12" s="1113" t="s">
        <v>244</v>
      </c>
      <c r="Q12" s="1096"/>
      <c r="R12" s="1113" t="s">
        <v>245</v>
      </c>
      <c r="S12" s="1107"/>
      <c r="T12" s="1139">
        <v>250</v>
      </c>
      <c r="U12" s="1138">
        <v>350</v>
      </c>
      <c r="V12" s="1138">
        <v>180</v>
      </c>
      <c r="W12" s="1237">
        <v>280</v>
      </c>
    </row>
    <row r="13" spans="1:23" ht="45.75" thickBot="1" x14ac:dyDescent="0.25">
      <c r="A13" s="196" t="s">
        <v>257</v>
      </c>
      <c r="B13" s="197" t="s">
        <v>234</v>
      </c>
      <c r="C13" s="155"/>
      <c r="D13" s="246">
        <v>6</v>
      </c>
      <c r="E13" s="1098"/>
      <c r="F13" s="1115" t="e">
        <f t="shared" si="0"/>
        <v>#DIV/0!</v>
      </c>
      <c r="G13" s="1116">
        <v>70</v>
      </c>
      <c r="H13" s="1098"/>
      <c r="I13" s="1117"/>
      <c r="J13" s="1118" t="e">
        <f t="shared" si="1"/>
        <v>#DIV/0!</v>
      </c>
      <c r="K13" s="1626"/>
      <c r="L13" s="1100"/>
      <c r="M13" s="1099">
        <v>4.5</v>
      </c>
      <c r="N13" s="1098"/>
      <c r="O13" s="1119" t="e">
        <f t="shared" si="2"/>
        <v>#DIV/0!</v>
      </c>
      <c r="P13" s="1120" t="s">
        <v>246</v>
      </c>
      <c r="Q13" s="1121"/>
      <c r="R13" s="1120" t="s">
        <v>247</v>
      </c>
      <c r="S13" s="1122"/>
      <c r="T13" s="1140">
        <v>250</v>
      </c>
      <c r="U13" s="1141">
        <v>350</v>
      </c>
      <c r="V13" s="1141">
        <v>180</v>
      </c>
      <c r="W13" s="1238">
        <v>280</v>
      </c>
    </row>
    <row r="14" spans="1:23" ht="15.75" thickBot="1" x14ac:dyDescent="0.25">
      <c r="A14" s="1596" t="s">
        <v>248</v>
      </c>
      <c r="B14" s="1636"/>
      <c r="C14" s="162">
        <f>SUM(C8:C13)</f>
        <v>0</v>
      </c>
      <c r="D14" s="1103"/>
      <c r="E14" s="1102">
        <f>SUM(E8:E13)</f>
        <v>0</v>
      </c>
      <c r="F14" s="1101"/>
      <c r="G14" s="1103"/>
      <c r="H14" s="1102">
        <f>SUM(H8:H13)</f>
        <v>0</v>
      </c>
      <c r="I14" s="1101"/>
      <c r="J14" s="1104"/>
      <c r="K14" s="1101"/>
      <c r="L14" s="1105">
        <f>SUM(L8:L13)</f>
        <v>0</v>
      </c>
      <c r="M14" s="1101"/>
      <c r="N14" s="1102">
        <f>SUM(N8:N13)</f>
        <v>0</v>
      </c>
      <c r="O14" s="1101"/>
      <c r="P14" s="1104"/>
      <c r="Q14" s="1104"/>
      <c r="R14" s="1104"/>
      <c r="S14" s="1123"/>
      <c r="T14" s="1103"/>
      <c r="U14" s="1101"/>
      <c r="V14" s="1101"/>
      <c r="W14" s="1106"/>
    </row>
    <row r="15" spans="1:23" ht="15.75" x14ac:dyDescent="0.25">
      <c r="A15" s="1633" t="s">
        <v>249</v>
      </c>
      <c r="B15" s="1633"/>
      <c r="C15" s="1633"/>
      <c r="D15" s="1634"/>
      <c r="E15" s="1634"/>
      <c r="F15" s="1634"/>
      <c r="G15" s="1634"/>
      <c r="H15" s="1634"/>
      <c r="I15" s="1634"/>
      <c r="J15" s="1634"/>
      <c r="K15" s="1634"/>
      <c r="L15" s="1634"/>
      <c r="M15" s="1634"/>
      <c r="N15" s="1634"/>
      <c r="O15" s="1634"/>
      <c r="P15" s="1634"/>
      <c r="Q15" s="1634"/>
      <c r="R15" s="1634"/>
      <c r="S15" s="1634"/>
      <c r="T15" s="1114"/>
    </row>
    <row r="16" spans="1:23" ht="15.75" thickBot="1" x14ac:dyDescent="0.25">
      <c r="A16" s="1635" t="s">
        <v>250</v>
      </c>
      <c r="B16" s="1635"/>
      <c r="C16" s="1635"/>
      <c r="D16" s="1635"/>
      <c r="E16" s="1635"/>
      <c r="F16" s="1635"/>
      <c r="G16" s="1635"/>
      <c r="H16" s="1635"/>
      <c r="I16" s="1635"/>
      <c r="J16" s="1635"/>
      <c r="K16" s="1635"/>
      <c r="L16" s="1635"/>
      <c r="M16" s="1635"/>
      <c r="N16" s="1635"/>
      <c r="O16" s="1635"/>
      <c r="P16" s="1635"/>
      <c r="Q16" s="1635"/>
      <c r="R16" s="1635"/>
      <c r="S16" s="1635"/>
      <c r="T16" s="1114"/>
    </row>
    <row r="17" spans="1:20" ht="15.75" x14ac:dyDescent="0.25">
      <c r="A17" s="188" t="s">
        <v>209</v>
      </c>
      <c r="B17" s="198"/>
      <c r="C17" s="1608" t="s">
        <v>210</v>
      </c>
      <c r="D17" s="1610" t="s">
        <v>211</v>
      </c>
      <c r="E17" s="1589"/>
      <c r="F17" s="1611"/>
      <c r="G17" s="1590" t="s">
        <v>212</v>
      </c>
      <c r="H17" s="1591"/>
      <c r="I17" s="1591"/>
      <c r="J17" s="1591"/>
      <c r="K17" s="1591"/>
      <c r="L17" s="1592"/>
      <c r="M17" s="1590" t="s">
        <v>213</v>
      </c>
      <c r="N17" s="1591"/>
      <c r="O17" s="1592"/>
      <c r="P17" s="1590" t="s">
        <v>214</v>
      </c>
      <c r="Q17" s="1591"/>
      <c r="R17" s="1591"/>
      <c r="S17" s="1591"/>
      <c r="T17" s="1114"/>
    </row>
    <row r="18" spans="1:20" ht="15.75" x14ac:dyDescent="0.2">
      <c r="A18" s="199"/>
      <c r="B18" s="200"/>
      <c r="C18" s="1609"/>
      <c r="D18" s="209" t="s">
        <v>215</v>
      </c>
      <c r="E18" s="206" t="s">
        <v>216</v>
      </c>
      <c r="F18" s="210"/>
      <c r="G18" s="216" t="s">
        <v>217</v>
      </c>
      <c r="H18" s="1598" t="s">
        <v>218</v>
      </c>
      <c r="I18" s="1599"/>
      <c r="J18" s="1600"/>
      <c r="K18" s="1601" t="s">
        <v>252</v>
      </c>
      <c r="L18" s="1602"/>
      <c r="M18" s="217" t="s">
        <v>217</v>
      </c>
      <c r="N18" s="218"/>
      <c r="O18" s="219"/>
      <c r="P18" s="217" t="s">
        <v>217</v>
      </c>
      <c r="Q18" s="220"/>
      <c r="R18" s="221" t="s">
        <v>219</v>
      </c>
      <c r="S18" s="1108"/>
      <c r="T18" s="1114"/>
    </row>
    <row r="19" spans="1:20" ht="45" x14ac:dyDescent="0.2">
      <c r="A19" s="189"/>
      <c r="B19" s="201"/>
      <c r="C19" s="1609"/>
      <c r="D19" s="211"/>
      <c r="E19" s="212" t="s">
        <v>220</v>
      </c>
      <c r="F19" s="213"/>
      <c r="G19" s="222" t="s">
        <v>221</v>
      </c>
      <c r="H19" s="223" t="s">
        <v>222</v>
      </c>
      <c r="I19" s="224" t="s">
        <v>223</v>
      </c>
      <c r="J19" s="225" t="s">
        <v>158</v>
      </c>
      <c r="K19" s="226" t="s">
        <v>224</v>
      </c>
      <c r="L19" s="227" t="s">
        <v>225</v>
      </c>
      <c r="M19" s="228" t="s">
        <v>226</v>
      </c>
      <c r="N19" s="1603" t="s">
        <v>216</v>
      </c>
      <c r="O19" s="1604"/>
      <c r="P19" s="1605" t="s">
        <v>227</v>
      </c>
      <c r="Q19" s="1606"/>
      <c r="R19" s="1603" t="s">
        <v>228</v>
      </c>
      <c r="S19" s="1607"/>
      <c r="T19" s="1114"/>
    </row>
    <row r="20" spans="1:20" ht="15.75" thickBot="1" x14ac:dyDescent="0.25">
      <c r="A20" s="191"/>
      <c r="B20" s="202"/>
      <c r="C20" s="142" t="s">
        <v>229</v>
      </c>
      <c r="D20" s="214" t="s">
        <v>179</v>
      </c>
      <c r="E20" s="208" t="s">
        <v>12</v>
      </c>
      <c r="F20" s="215" t="s">
        <v>179</v>
      </c>
      <c r="G20" s="229" t="s">
        <v>230</v>
      </c>
      <c r="H20" s="230" t="s">
        <v>229</v>
      </c>
      <c r="I20" s="231" t="s">
        <v>230</v>
      </c>
      <c r="J20" s="232"/>
      <c r="K20" s="233" t="s">
        <v>231</v>
      </c>
      <c r="L20" s="234" t="s">
        <v>231</v>
      </c>
      <c r="M20" s="229" t="s">
        <v>179</v>
      </c>
      <c r="N20" s="231" t="s">
        <v>12</v>
      </c>
      <c r="O20" s="235" t="s">
        <v>232</v>
      </c>
      <c r="P20" s="236" t="s">
        <v>230</v>
      </c>
      <c r="Q20" s="237" t="s">
        <v>230</v>
      </c>
      <c r="R20" s="238" t="s">
        <v>230</v>
      </c>
      <c r="S20" s="239" t="s">
        <v>230</v>
      </c>
    </row>
    <row r="21" spans="1:20" ht="45" x14ac:dyDescent="0.2">
      <c r="A21" s="203" t="s">
        <v>233</v>
      </c>
      <c r="B21" s="193" t="s">
        <v>234</v>
      </c>
      <c r="C21" s="168"/>
      <c r="D21" s="169"/>
      <c r="E21" s="144"/>
      <c r="F21" s="145" t="e">
        <f t="shared" ref="F21:F26" si="3">E21/C21</f>
        <v>#DIV/0!</v>
      </c>
      <c r="G21" s="170"/>
      <c r="H21" s="171"/>
      <c r="I21" s="144"/>
      <c r="J21" s="147" t="e">
        <f t="shared" ref="J21:J26" si="4">C21/H21</f>
        <v>#DIV/0!</v>
      </c>
      <c r="K21" s="1625" t="s">
        <v>236</v>
      </c>
      <c r="L21" s="148"/>
      <c r="M21" s="170"/>
      <c r="N21" s="144"/>
      <c r="O21" s="145" t="e">
        <f t="shared" ref="O21:O26" si="5">N21/C21</f>
        <v>#DIV/0!</v>
      </c>
      <c r="P21" s="170"/>
      <c r="Q21" s="144"/>
      <c r="R21" s="172"/>
      <c r="S21" s="173"/>
    </row>
    <row r="22" spans="1:20" ht="45" x14ac:dyDescent="0.2">
      <c r="A22" s="204" t="s">
        <v>258</v>
      </c>
      <c r="B22" s="195" t="s">
        <v>234</v>
      </c>
      <c r="C22" s="174"/>
      <c r="D22" s="175"/>
      <c r="E22" s="150"/>
      <c r="F22" s="151" t="e">
        <f t="shared" si="3"/>
        <v>#DIV/0!</v>
      </c>
      <c r="G22" s="176"/>
      <c r="H22" s="177"/>
      <c r="I22" s="150"/>
      <c r="J22" s="153" t="e">
        <f t="shared" si="4"/>
        <v>#DIV/0!</v>
      </c>
      <c r="K22" s="1626"/>
      <c r="L22" s="154"/>
      <c r="M22" s="176"/>
      <c r="N22" s="150"/>
      <c r="O22" s="151" t="e">
        <f t="shared" si="5"/>
        <v>#DIV/0!</v>
      </c>
      <c r="P22" s="176"/>
      <c r="Q22" s="150"/>
      <c r="R22" s="178"/>
      <c r="S22" s="179"/>
    </row>
    <row r="23" spans="1:20" ht="45" x14ac:dyDescent="0.2">
      <c r="A23" s="204" t="s">
        <v>259</v>
      </c>
      <c r="B23" s="195" t="s">
        <v>234</v>
      </c>
      <c r="C23" s="174"/>
      <c r="D23" s="175"/>
      <c r="E23" s="150"/>
      <c r="F23" s="151" t="e">
        <f t="shared" si="3"/>
        <v>#DIV/0!</v>
      </c>
      <c r="G23" s="176"/>
      <c r="H23" s="177"/>
      <c r="I23" s="150"/>
      <c r="J23" s="153" t="e">
        <f t="shared" si="4"/>
        <v>#DIV/0!</v>
      </c>
      <c r="K23" s="1626"/>
      <c r="L23" s="154"/>
      <c r="M23" s="176"/>
      <c r="N23" s="150"/>
      <c r="O23" s="151" t="e">
        <f t="shared" si="5"/>
        <v>#DIV/0!</v>
      </c>
      <c r="P23" s="176"/>
      <c r="Q23" s="150"/>
      <c r="R23" s="178"/>
      <c r="S23" s="179"/>
    </row>
    <row r="24" spans="1:20" ht="45" x14ac:dyDescent="0.2">
      <c r="A24" s="204" t="s">
        <v>260</v>
      </c>
      <c r="B24" s="195" t="s">
        <v>234</v>
      </c>
      <c r="C24" s="174"/>
      <c r="D24" s="175"/>
      <c r="E24" s="150"/>
      <c r="F24" s="151" t="e">
        <f t="shared" si="3"/>
        <v>#DIV/0!</v>
      </c>
      <c r="G24" s="176"/>
      <c r="H24" s="177"/>
      <c r="I24" s="150"/>
      <c r="J24" s="153" t="e">
        <f t="shared" si="4"/>
        <v>#DIV/0!</v>
      </c>
      <c r="K24" s="1626"/>
      <c r="L24" s="154"/>
      <c r="M24" s="176"/>
      <c r="N24" s="150"/>
      <c r="O24" s="151" t="e">
        <f t="shared" si="5"/>
        <v>#DIV/0!</v>
      </c>
      <c r="P24" s="176"/>
      <c r="Q24" s="150"/>
      <c r="R24" s="178"/>
      <c r="S24" s="179"/>
    </row>
    <row r="25" spans="1:20" ht="45" x14ac:dyDescent="0.2">
      <c r="A25" s="204" t="s">
        <v>261</v>
      </c>
      <c r="B25" s="195" t="s">
        <v>234</v>
      </c>
      <c r="C25" s="174"/>
      <c r="D25" s="175"/>
      <c r="E25" s="150"/>
      <c r="F25" s="151" t="e">
        <f t="shared" si="3"/>
        <v>#DIV/0!</v>
      </c>
      <c r="G25" s="176"/>
      <c r="H25" s="177"/>
      <c r="I25" s="150"/>
      <c r="J25" s="153" t="e">
        <f t="shared" si="4"/>
        <v>#DIV/0!</v>
      </c>
      <c r="K25" s="1626"/>
      <c r="L25" s="154"/>
      <c r="M25" s="176"/>
      <c r="N25" s="150"/>
      <c r="O25" s="151" t="e">
        <f t="shared" si="5"/>
        <v>#DIV/0!</v>
      </c>
      <c r="P25" s="176"/>
      <c r="Q25" s="150"/>
      <c r="R25" s="178"/>
      <c r="S25" s="179"/>
    </row>
    <row r="26" spans="1:20" ht="45.75" thickBot="1" x14ac:dyDescent="0.25">
      <c r="A26" s="205" t="s">
        <v>262</v>
      </c>
      <c r="B26" s="197" t="s">
        <v>234</v>
      </c>
      <c r="C26" s="180"/>
      <c r="D26" s="181"/>
      <c r="E26" s="156"/>
      <c r="F26" s="157" t="e">
        <f t="shared" si="3"/>
        <v>#DIV/0!</v>
      </c>
      <c r="G26" s="182"/>
      <c r="H26" s="183"/>
      <c r="I26" s="156"/>
      <c r="J26" s="158" t="e">
        <f t="shared" si="4"/>
        <v>#DIV/0!</v>
      </c>
      <c r="K26" s="1627"/>
      <c r="L26" s="161"/>
      <c r="M26" s="182"/>
      <c r="N26" s="156"/>
      <c r="O26" s="157" t="e">
        <f t="shared" si="5"/>
        <v>#DIV/0!</v>
      </c>
      <c r="P26" s="159"/>
      <c r="Q26" s="156"/>
      <c r="R26" s="160"/>
      <c r="S26" s="184"/>
    </row>
    <row r="27" spans="1:20" ht="15.75" thickBot="1" x14ac:dyDescent="0.25">
      <c r="A27" s="1596" t="s">
        <v>248</v>
      </c>
      <c r="B27" s="1597"/>
      <c r="C27" s="185">
        <f>SUM(C21:C26)</f>
        <v>0</v>
      </c>
      <c r="D27" s="165"/>
      <c r="E27" s="164">
        <f>SUM(E21:E26)</f>
        <v>0</v>
      </c>
      <c r="F27" s="167"/>
      <c r="G27" s="165"/>
      <c r="H27" s="186">
        <f>SUM(H21:H26)</f>
        <v>0</v>
      </c>
      <c r="I27" s="163"/>
      <c r="J27" s="187"/>
      <c r="K27" s="163"/>
      <c r="L27" s="166">
        <f>SUM(L21:L26)</f>
        <v>0</v>
      </c>
      <c r="M27" s="165"/>
      <c r="N27" s="164">
        <f>SUM(N21:N26)</f>
        <v>0</v>
      </c>
      <c r="O27" s="167"/>
      <c r="P27" s="165"/>
      <c r="Q27" s="163"/>
      <c r="R27" s="163"/>
      <c r="S27" s="167"/>
    </row>
  </sheetData>
  <sheetProtection algorithmName="SHA-512" hashValue="xygS6F3kz0yyVxDMmGA61uPZD6BjOH3OTChucxLfgqmbZMno2dSVOjxEDL0azLSNaL3Q1YTbs8OcmN1Ig9BB3Q==" saltValue="KBy9BJZkymSkHkLIIojQsw==" spinCount="100000" sheet="1" objects="1" scenarios="1" selectLockedCells="1" selectUnlockedCells="1"/>
  <mergeCells count="30">
    <mergeCell ref="T5:U5"/>
    <mergeCell ref="V5:W5"/>
    <mergeCell ref="T4:W4"/>
    <mergeCell ref="A1:W3"/>
    <mergeCell ref="K21:K26"/>
    <mergeCell ref="P4:S4"/>
    <mergeCell ref="H5:J5"/>
    <mergeCell ref="K5:L5"/>
    <mergeCell ref="N6:O6"/>
    <mergeCell ref="P6:Q6"/>
    <mergeCell ref="R6:S6"/>
    <mergeCell ref="A15:S15"/>
    <mergeCell ref="A16:S16"/>
    <mergeCell ref="K8:K13"/>
    <mergeCell ref="A14:B14"/>
    <mergeCell ref="C4:C6"/>
    <mergeCell ref="D4:F4"/>
    <mergeCell ref="G4:L4"/>
    <mergeCell ref="M4:O4"/>
    <mergeCell ref="A27:B27"/>
    <mergeCell ref="P17:S17"/>
    <mergeCell ref="H18:J18"/>
    <mergeCell ref="K18:L18"/>
    <mergeCell ref="N19:O19"/>
    <mergeCell ref="P19:Q19"/>
    <mergeCell ref="R19:S19"/>
    <mergeCell ref="C17:C19"/>
    <mergeCell ref="D17:F17"/>
    <mergeCell ref="G17:L17"/>
    <mergeCell ref="M17:O17"/>
  </mergeCells>
  <pageMargins left="0.31496062992125984" right="0.31496062992125984" top="0.70866141732283472" bottom="0.78740157480314965" header="0.31496062992125984" footer="0.31496062992125984"/>
  <pageSetup paperSize="9" scale="45" fitToHeight="0" orientation="landscape" r:id="rId1"/>
  <headerFooter>
    <oddHeader>&amp;L&amp;10Anlage 8 zum Antrag&amp;C&amp;10Baufachliche Anforderungen an eine besonders tiergerechte Haltung&amp;R&amp;10ILU 2023</oddHeader>
    <oddFooter>&amp;L&amp;8TAB13758_02.26&amp;R&amp;8&amp;P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
  <sheetViews>
    <sheetView view="pageLayout" zoomScale="125" zoomScaleNormal="100" zoomScalePageLayoutView="125" workbookViewId="0">
      <selection activeCell="A6" sqref="A6:I22"/>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663"/>
      <c r="G2" s="1664"/>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x14ac:dyDescent="0.2">
      <c r="A5" s="1490" t="s">
        <v>696</v>
      </c>
      <c r="B5" s="1491"/>
      <c r="C5" s="1491"/>
      <c r="D5" s="1491"/>
      <c r="E5" s="1491"/>
      <c r="F5" s="1491"/>
      <c r="G5" s="1491"/>
      <c r="H5" s="1491"/>
      <c r="I5" s="1492"/>
    </row>
    <row r="6" spans="1:9" ht="21.2" customHeight="1" x14ac:dyDescent="0.2">
      <c r="A6" s="829" t="s">
        <v>809</v>
      </c>
      <c r="B6" s="789"/>
      <c r="C6" s="789"/>
      <c r="D6" s="789"/>
      <c r="E6" s="789"/>
      <c r="F6" s="789"/>
      <c r="G6" s="789"/>
      <c r="H6" s="789"/>
      <c r="I6" s="790"/>
    </row>
    <row r="7" spans="1:9" customFormat="1" ht="15" x14ac:dyDescent="0.2">
      <c r="A7" s="1379" t="s">
        <v>4</v>
      </c>
      <c r="B7" s="1380"/>
      <c r="C7" s="1379" t="s">
        <v>5</v>
      </c>
      <c r="D7" s="1381"/>
      <c r="E7" s="1380"/>
      <c r="F7" s="1505" t="s">
        <v>6</v>
      </c>
      <c r="G7" s="1506"/>
      <c r="H7" s="1506"/>
      <c r="I7" s="1507"/>
    </row>
    <row r="8" spans="1:9" customFormat="1" ht="15" x14ac:dyDescent="0.2">
      <c r="A8" s="1033" t="s">
        <v>7</v>
      </c>
      <c r="B8" s="1049"/>
      <c r="C8" s="1049"/>
      <c r="D8" s="1049"/>
      <c r="E8" s="1049"/>
      <c r="F8" s="1049"/>
      <c r="G8" s="1049"/>
      <c r="H8" s="1049"/>
      <c r="I8" s="1050"/>
    </row>
    <row r="9" spans="1:9" ht="12.95" customHeight="1" x14ac:dyDescent="0.2">
      <c r="A9" s="1356" t="s">
        <v>808</v>
      </c>
      <c r="B9" s="1357"/>
      <c r="C9" s="1356" t="s">
        <v>161</v>
      </c>
      <c r="D9" s="1361"/>
      <c r="E9" s="1357"/>
      <c r="F9" s="1510" t="s">
        <v>8</v>
      </c>
      <c r="G9" s="1511"/>
      <c r="H9" s="1511"/>
      <c r="I9" s="14"/>
    </row>
    <row r="10" spans="1:9" ht="14.25" customHeight="1" x14ac:dyDescent="0.2">
      <c r="A10" s="1356"/>
      <c r="B10" s="1357"/>
      <c r="C10" s="1356"/>
      <c r="D10" s="1361"/>
      <c r="E10" s="1357"/>
      <c r="F10" s="1510"/>
      <c r="G10" s="1511"/>
      <c r="H10" s="1511"/>
      <c r="I10" s="14"/>
    </row>
    <row r="11" spans="1:9" ht="12.95" customHeight="1" x14ac:dyDescent="0.2">
      <c r="A11" s="1356"/>
      <c r="B11" s="1357"/>
      <c r="C11" s="1356"/>
      <c r="D11" s="1361"/>
      <c r="E11" s="1357"/>
      <c r="F11" s="1382" t="s">
        <v>9</v>
      </c>
      <c r="G11" s="1383"/>
      <c r="H11" s="1384"/>
      <c r="I11" s="1386" t="s">
        <v>12</v>
      </c>
    </row>
    <row r="12" spans="1:9" ht="12.95" customHeight="1" x14ac:dyDescent="0.2">
      <c r="A12" s="1356"/>
      <c r="B12" s="1357"/>
      <c r="C12" s="1356"/>
      <c r="D12" s="1361"/>
      <c r="E12" s="1357"/>
      <c r="F12" s="1382"/>
      <c r="G12" s="1383"/>
      <c r="H12" s="1385"/>
      <c r="I12" s="1386"/>
    </row>
    <row r="13" spans="1:9" ht="12.95" customHeight="1" x14ac:dyDescent="0.2">
      <c r="A13" s="1356"/>
      <c r="B13" s="1357"/>
      <c r="C13" s="1356"/>
      <c r="D13" s="1361"/>
      <c r="E13" s="1357"/>
      <c r="F13" s="1382" t="s">
        <v>10</v>
      </c>
      <c r="G13" s="1383"/>
      <c r="H13" s="1384"/>
      <c r="I13" s="1386" t="s">
        <v>12</v>
      </c>
    </row>
    <row r="14" spans="1:9" ht="12.95" customHeight="1" x14ac:dyDescent="0.2">
      <c r="A14" s="1356"/>
      <c r="B14" s="1357"/>
      <c r="C14" s="1356"/>
      <c r="D14" s="1361"/>
      <c r="E14" s="1357"/>
      <c r="F14" s="1382"/>
      <c r="G14" s="1383"/>
      <c r="H14" s="1385"/>
      <c r="I14" s="1386"/>
    </row>
    <row r="15" spans="1:9" ht="12.95" customHeight="1" x14ac:dyDescent="0.2">
      <c r="A15" s="1356"/>
      <c r="B15" s="1357"/>
      <c r="C15" s="1356"/>
      <c r="D15" s="1361"/>
      <c r="E15" s="1357"/>
      <c r="F15" s="45" t="s">
        <v>11</v>
      </c>
      <c r="G15" s="15"/>
      <c r="H15" s="1484" t="e">
        <f>H13*100/H11</f>
        <v>#DIV/0!</v>
      </c>
      <c r="I15" s="1386" t="s">
        <v>13</v>
      </c>
    </row>
    <row r="16" spans="1:9" ht="12.95" customHeight="1" x14ac:dyDescent="0.2">
      <c r="A16" s="1356"/>
      <c r="B16" s="1357"/>
      <c r="C16" s="1356"/>
      <c r="D16" s="1361"/>
      <c r="E16" s="1357"/>
      <c r="F16" s="45"/>
      <c r="G16" s="15"/>
      <c r="H16" s="1484"/>
      <c r="I16" s="1386"/>
    </row>
    <row r="17" spans="1:9" ht="12.95" customHeight="1" x14ac:dyDescent="0.2">
      <c r="A17" s="1356"/>
      <c r="B17" s="1357"/>
      <c r="C17" s="1356"/>
      <c r="D17" s="1361"/>
      <c r="E17" s="1357"/>
      <c r="F17" s="20"/>
      <c r="G17" s="21"/>
      <c r="H17" s="21"/>
      <c r="I17" s="14"/>
    </row>
    <row r="18" spans="1:9" ht="12.95" customHeight="1" x14ac:dyDescent="0.2">
      <c r="A18" s="1356"/>
      <c r="B18" s="1357"/>
      <c r="C18" s="1356"/>
      <c r="D18" s="1361"/>
      <c r="E18" s="1357"/>
      <c r="F18" s="20"/>
      <c r="G18" s="21"/>
      <c r="H18" s="21"/>
      <c r="I18" s="14"/>
    </row>
    <row r="19" spans="1:9" ht="12.95" customHeight="1" x14ac:dyDescent="0.2">
      <c r="A19" s="1356"/>
      <c r="B19" s="1357"/>
      <c r="C19" s="1356"/>
      <c r="D19" s="1361"/>
      <c r="E19" s="1357"/>
      <c r="F19" s="20"/>
      <c r="G19" s="21"/>
      <c r="H19" s="21"/>
      <c r="I19" s="14"/>
    </row>
    <row r="20" spans="1:9" ht="18" customHeight="1" x14ac:dyDescent="0.2">
      <c r="A20" s="1356"/>
      <c r="B20" s="1357"/>
      <c r="C20" s="1356"/>
      <c r="D20" s="1361"/>
      <c r="E20" s="1357"/>
      <c r="F20" s="20"/>
      <c r="G20" s="21"/>
      <c r="H20" s="21"/>
      <c r="I20" s="14"/>
    </row>
    <row r="21" spans="1:9" ht="12.95" hidden="1" customHeight="1" x14ac:dyDescent="0.2">
      <c r="A21" s="1356"/>
      <c r="B21" s="1357"/>
      <c r="C21" s="1356"/>
      <c r="D21" s="1361"/>
      <c r="E21" s="1357"/>
      <c r="F21" s="20"/>
      <c r="G21" s="21"/>
      <c r="H21" s="21"/>
      <c r="I21" s="14"/>
    </row>
    <row r="22" spans="1:9" ht="22.7" hidden="1" customHeight="1" x14ac:dyDescent="0.2">
      <c r="A22" s="1359"/>
      <c r="B22" s="1360"/>
      <c r="C22" s="1359"/>
      <c r="D22" s="1369"/>
      <c r="E22" s="1360"/>
      <c r="F22" s="22"/>
      <c r="G22" s="23"/>
      <c r="H22" s="23"/>
      <c r="I22" s="24"/>
    </row>
    <row r="23" spans="1:9" ht="13.7" customHeight="1" x14ac:dyDescent="0.2">
      <c r="A23" s="1644" t="s">
        <v>713</v>
      </c>
      <c r="B23" s="1645"/>
      <c r="C23" s="1645"/>
      <c r="D23" s="1645"/>
      <c r="E23" s="1645"/>
      <c r="F23" s="1645"/>
      <c r="G23" s="1645"/>
      <c r="H23" s="1645"/>
      <c r="I23" s="1646"/>
    </row>
    <row r="24" spans="1:9" ht="13.7" customHeight="1" x14ac:dyDescent="0.2">
      <c r="A24" s="1648" t="s">
        <v>860</v>
      </c>
      <c r="B24" s="1649"/>
      <c r="C24" s="1649"/>
      <c r="D24" s="1649"/>
      <c r="E24" s="1649"/>
      <c r="F24" s="1649"/>
      <c r="G24" s="1649"/>
      <c r="H24" s="1649"/>
      <c r="I24" s="1650"/>
    </row>
    <row r="25" spans="1:9" x14ac:dyDescent="0.2">
      <c r="A25" s="1651"/>
      <c r="B25" s="1652"/>
      <c r="C25" s="1652"/>
      <c r="D25" s="1652"/>
      <c r="E25" s="1652"/>
      <c r="F25" s="1652"/>
      <c r="G25" s="1652"/>
      <c r="H25" s="1652"/>
      <c r="I25" s="1653"/>
    </row>
    <row r="26" spans="1:9" ht="12.95" customHeight="1" x14ac:dyDescent="0.2">
      <c r="A26" s="1354" t="s">
        <v>162</v>
      </c>
      <c r="B26" s="1355"/>
      <c r="C26" s="1354" t="s">
        <v>163</v>
      </c>
      <c r="D26" s="1362"/>
      <c r="E26" s="1355"/>
      <c r="F26" s="17"/>
      <c r="G26" s="18"/>
      <c r="H26" s="18"/>
      <c r="I26" s="19"/>
    </row>
    <row r="27" spans="1:9" ht="23.85" customHeight="1" x14ac:dyDescent="0.2">
      <c r="A27" s="1356"/>
      <c r="B27" s="1357"/>
      <c r="C27" s="1356"/>
      <c r="D27" s="1361"/>
      <c r="E27" s="1357"/>
      <c r="F27" s="45"/>
      <c r="G27" s="21" t="s">
        <v>165</v>
      </c>
      <c r="H27" s="16"/>
      <c r="I27" s="14"/>
    </row>
    <row r="28" spans="1:9" x14ac:dyDescent="0.2">
      <c r="A28" s="1356"/>
      <c r="B28" s="1357"/>
      <c r="C28" s="1356"/>
      <c r="D28" s="1361"/>
      <c r="E28" s="1357"/>
      <c r="F28" s="97"/>
      <c r="G28" s="98"/>
      <c r="H28" s="98"/>
      <c r="I28" s="24"/>
    </row>
    <row r="29" spans="1:9" x14ac:dyDescent="0.2">
      <c r="A29" s="1356"/>
      <c r="B29" s="1357"/>
      <c r="C29" s="1356"/>
      <c r="D29" s="1361"/>
      <c r="E29" s="1357"/>
      <c r="F29" s="99"/>
      <c r="G29" s="1449" t="s">
        <v>166</v>
      </c>
      <c r="H29" s="1449"/>
      <c r="I29" s="1450"/>
    </row>
    <row r="30" spans="1:9" ht="13.7" customHeight="1" x14ac:dyDescent="0.2">
      <c r="A30" s="90"/>
      <c r="B30" s="64"/>
      <c r="C30" s="1356"/>
      <c r="D30" s="1361"/>
      <c r="E30" s="1357"/>
      <c r="F30" s="99"/>
      <c r="G30" s="1390"/>
      <c r="H30" s="1390"/>
      <c r="I30" s="1391"/>
    </row>
    <row r="31" spans="1:9" ht="12.2" customHeight="1" x14ac:dyDescent="0.2">
      <c r="A31" s="90"/>
      <c r="B31" s="64"/>
      <c r="C31" s="1356" t="s">
        <v>164</v>
      </c>
      <c r="D31" s="1361"/>
      <c r="E31" s="1357"/>
      <c r="F31" s="100"/>
      <c r="G31" s="101"/>
      <c r="H31" s="101"/>
      <c r="I31" s="102"/>
    </row>
    <row r="32" spans="1:9" ht="12.95" customHeight="1" x14ac:dyDescent="0.2">
      <c r="A32" s="90"/>
      <c r="B32" s="64"/>
      <c r="C32" s="1356"/>
      <c r="D32" s="1361"/>
      <c r="E32" s="1357"/>
      <c r="F32" s="100"/>
      <c r="G32" s="1390" t="s">
        <v>167</v>
      </c>
      <c r="H32" s="1390"/>
      <c r="I32" s="1391"/>
    </row>
    <row r="33" spans="1:9" ht="15" customHeight="1" x14ac:dyDescent="0.2">
      <c r="A33" s="90"/>
      <c r="B33" s="64"/>
      <c r="C33" s="1356"/>
      <c r="D33" s="1361"/>
      <c r="E33" s="1357"/>
      <c r="F33" s="45"/>
      <c r="G33" s="1390"/>
      <c r="H33" s="1390"/>
      <c r="I33" s="1391"/>
    </row>
    <row r="34" spans="1:9" ht="13.7" customHeight="1" x14ac:dyDescent="0.2">
      <c r="A34" s="91"/>
      <c r="B34" s="93"/>
      <c r="C34" s="1356"/>
      <c r="D34" s="1361"/>
      <c r="E34" s="1357"/>
      <c r="F34" s="20"/>
      <c r="G34" s="21"/>
      <c r="H34" s="21"/>
      <c r="I34" s="14"/>
    </row>
    <row r="35" spans="1:9" ht="14.25" customHeight="1" x14ac:dyDescent="0.2">
      <c r="A35" s="91"/>
      <c r="B35" s="93"/>
      <c r="C35" s="1356"/>
      <c r="D35" s="1361"/>
      <c r="E35" s="1357"/>
      <c r="F35" s="20"/>
      <c r="G35" s="1390" t="s">
        <v>739</v>
      </c>
      <c r="H35" s="1390"/>
      <c r="I35" s="1391"/>
    </row>
    <row r="36" spans="1:9" ht="22.7" customHeight="1" x14ac:dyDescent="0.2">
      <c r="A36" s="91"/>
      <c r="B36" s="93"/>
      <c r="C36" s="1356"/>
      <c r="D36" s="1361"/>
      <c r="E36" s="1357"/>
      <c r="F36" s="20"/>
      <c r="G36" s="1390"/>
      <c r="H36" s="1390"/>
      <c r="I36" s="1391"/>
    </row>
    <row r="37" spans="1:9" ht="12.95" customHeight="1" x14ac:dyDescent="0.2">
      <c r="A37" s="91"/>
      <c r="B37" s="93"/>
      <c r="C37" s="1356"/>
      <c r="D37" s="1361"/>
      <c r="E37" s="1357"/>
      <c r="F37" s="20"/>
      <c r="G37" s="1647" t="s">
        <v>168</v>
      </c>
      <c r="H37" s="1647"/>
      <c r="I37" s="1585"/>
    </row>
    <row r="38" spans="1:9" ht="12.95" customHeight="1" x14ac:dyDescent="0.2">
      <c r="A38" s="91"/>
      <c r="B38" s="93"/>
      <c r="C38" s="1356"/>
      <c r="D38" s="1361"/>
      <c r="E38" s="1357"/>
      <c r="F38" s="34"/>
      <c r="G38" s="1647"/>
      <c r="H38" s="1647"/>
      <c r="I38" s="1585"/>
    </row>
    <row r="39" spans="1:9" ht="18" customHeight="1" x14ac:dyDescent="0.2">
      <c r="A39" s="91"/>
      <c r="B39" s="93"/>
      <c r="C39" s="1356"/>
      <c r="D39" s="1361"/>
      <c r="E39" s="1357"/>
      <c r="F39" s="54"/>
      <c r="G39" s="1647"/>
      <c r="H39" s="1647"/>
      <c r="I39" s="1585"/>
    </row>
    <row r="40" spans="1:9" ht="12.95" hidden="1" customHeight="1" x14ac:dyDescent="0.2">
      <c r="A40" s="91"/>
      <c r="B40" s="93"/>
      <c r="C40" s="1356"/>
      <c r="D40" s="1361"/>
      <c r="E40" s="1357"/>
      <c r="F40" s="20"/>
      <c r="G40" s="21"/>
      <c r="H40" s="103"/>
      <c r="I40" s="104"/>
    </row>
    <row r="41" spans="1:9" ht="12.95" hidden="1" customHeight="1" x14ac:dyDescent="0.2">
      <c r="A41" s="91"/>
      <c r="B41" s="93"/>
      <c r="C41" s="1356"/>
      <c r="D41" s="1361"/>
      <c r="E41" s="1357"/>
      <c r="F41" s="37"/>
      <c r="G41" s="21"/>
      <c r="H41" s="21"/>
      <c r="I41" s="14"/>
    </row>
    <row r="42" spans="1:9" ht="12.95" hidden="1" customHeight="1" x14ac:dyDescent="0.2">
      <c r="A42" s="94"/>
      <c r="B42" s="96"/>
      <c r="C42" s="108"/>
      <c r="D42" s="109"/>
      <c r="E42" s="110"/>
      <c r="F42" s="105"/>
      <c r="G42" s="106"/>
      <c r="H42" s="106"/>
      <c r="I42" s="107"/>
    </row>
    <row r="43" spans="1:9" ht="13.7" customHeight="1" x14ac:dyDescent="0.2">
      <c r="A43" s="1354" t="s">
        <v>169</v>
      </c>
      <c r="B43" s="1355"/>
      <c r="C43" s="1354" t="s">
        <v>170</v>
      </c>
      <c r="D43" s="1362"/>
      <c r="E43" s="1355"/>
      <c r="F43" s="17" t="s">
        <v>176</v>
      </c>
      <c r="G43" s="18"/>
      <c r="H43" s="116"/>
      <c r="I43" s="36"/>
    </row>
    <row r="44" spans="1:9" ht="25.5" x14ac:dyDescent="0.2">
      <c r="A44" s="1356"/>
      <c r="B44" s="1357"/>
      <c r="C44" s="1356"/>
      <c r="D44" s="1361"/>
      <c r="E44" s="1357"/>
      <c r="F44" s="117" t="s">
        <v>177</v>
      </c>
      <c r="G44" s="117" t="s">
        <v>178</v>
      </c>
      <c r="H44" s="118" t="s">
        <v>179</v>
      </c>
      <c r="I44" s="117" t="s">
        <v>180</v>
      </c>
    </row>
    <row r="45" spans="1:9" ht="25.5" x14ac:dyDescent="0.2">
      <c r="A45" s="1356"/>
      <c r="B45" s="1357"/>
      <c r="C45" s="1356"/>
      <c r="D45" s="1361"/>
      <c r="E45" s="1357"/>
      <c r="F45" s="117" t="s">
        <v>181</v>
      </c>
      <c r="G45" s="509"/>
      <c r="H45" s="118">
        <v>0.96</v>
      </c>
      <c r="I45" s="119">
        <f>G45*H45</f>
        <v>0</v>
      </c>
    </row>
    <row r="46" spans="1:9" ht="13.7" customHeight="1" x14ac:dyDescent="0.2">
      <c r="A46" s="1356"/>
      <c r="B46" s="1357"/>
      <c r="C46" s="1356"/>
      <c r="D46" s="1361"/>
      <c r="E46" s="1357"/>
      <c r="F46" s="117" t="s">
        <v>182</v>
      </c>
      <c r="G46" s="509"/>
      <c r="H46" s="118">
        <v>1.2</v>
      </c>
      <c r="I46" s="119">
        <f t="shared" ref="I46:I49" si="0">G46*H46</f>
        <v>0</v>
      </c>
    </row>
    <row r="47" spans="1:9" ht="12.95" customHeight="1" x14ac:dyDescent="0.2">
      <c r="A47" s="91"/>
      <c r="B47" s="93"/>
      <c r="C47" s="111" t="s">
        <v>866</v>
      </c>
      <c r="D47" s="92"/>
      <c r="E47" s="93"/>
      <c r="F47" s="117" t="s">
        <v>173</v>
      </c>
      <c r="G47" s="509"/>
      <c r="H47" s="118">
        <v>1.5</v>
      </c>
      <c r="I47" s="119">
        <f t="shared" si="0"/>
        <v>0</v>
      </c>
    </row>
    <row r="48" spans="1:9" ht="23.85" customHeight="1" x14ac:dyDescent="0.2">
      <c r="A48" s="91"/>
      <c r="B48" s="93"/>
      <c r="C48" s="1654" t="s">
        <v>172</v>
      </c>
      <c r="D48" s="1655" t="s">
        <v>867</v>
      </c>
      <c r="E48" s="93"/>
      <c r="F48" s="117" t="s">
        <v>183</v>
      </c>
      <c r="G48" s="509"/>
      <c r="H48" s="118">
        <v>1.7</v>
      </c>
      <c r="I48" s="119">
        <f t="shared" si="0"/>
        <v>0</v>
      </c>
    </row>
    <row r="49" spans="1:9" ht="12.95" customHeight="1" x14ac:dyDescent="0.2">
      <c r="A49" s="91"/>
      <c r="B49" s="93"/>
      <c r="C49" s="1654"/>
      <c r="D49" s="1656"/>
      <c r="E49" s="93"/>
      <c r="F49" s="117" t="s">
        <v>184</v>
      </c>
      <c r="G49" s="509"/>
      <c r="H49" s="118">
        <v>1.8</v>
      </c>
      <c r="I49" s="119">
        <f t="shared" si="0"/>
        <v>0</v>
      </c>
    </row>
    <row r="50" spans="1:9" x14ac:dyDescent="0.2">
      <c r="A50" s="91"/>
      <c r="B50" s="93"/>
      <c r="C50" s="112" t="s">
        <v>173</v>
      </c>
      <c r="D50" s="997">
        <v>1.5</v>
      </c>
      <c r="E50" s="114"/>
      <c r="F50" s="120" t="s">
        <v>185</v>
      </c>
      <c r="G50" s="124">
        <f>SUM(G45:G49)</f>
        <v>0</v>
      </c>
      <c r="H50" s="121"/>
      <c r="I50" s="125">
        <f>SUM(I45:I49)</f>
        <v>0</v>
      </c>
    </row>
    <row r="51" spans="1:9" ht="28.15" customHeight="1" x14ac:dyDescent="0.2">
      <c r="A51" s="91"/>
      <c r="B51" s="93"/>
      <c r="C51" s="112" t="s">
        <v>174</v>
      </c>
      <c r="D51" s="113">
        <v>1.7</v>
      </c>
      <c r="E51" s="8"/>
      <c r="F51" s="1642" t="s">
        <v>187</v>
      </c>
      <c r="G51" s="1643"/>
      <c r="H51" s="1643"/>
      <c r="I51" s="670"/>
    </row>
    <row r="52" spans="1:9" x14ac:dyDescent="0.2">
      <c r="A52" s="91"/>
      <c r="B52" s="93"/>
      <c r="C52" s="112" t="s">
        <v>175</v>
      </c>
      <c r="D52" s="113">
        <v>1.8</v>
      </c>
      <c r="E52" s="41"/>
      <c r="F52" s="122"/>
      <c r="G52" s="1390" t="s">
        <v>44</v>
      </c>
      <c r="H52" s="1390"/>
      <c r="I52" s="1391"/>
    </row>
    <row r="53" spans="1:9" ht="6" customHeight="1" x14ac:dyDescent="0.2">
      <c r="A53" s="91"/>
      <c r="B53" s="93"/>
      <c r="C53" s="115"/>
      <c r="D53" s="67"/>
      <c r="E53" s="8"/>
      <c r="F53" s="122"/>
      <c r="G53" s="101"/>
      <c r="H53" s="101"/>
      <c r="I53" s="102"/>
    </row>
    <row r="54" spans="1:9" ht="12.95" customHeight="1" x14ac:dyDescent="0.2">
      <c r="A54" s="91"/>
      <c r="B54" s="93"/>
      <c r="C54" s="1356" t="s">
        <v>186</v>
      </c>
      <c r="D54" s="1361"/>
      <c r="E54" s="1357"/>
      <c r="F54" s="1469" t="s">
        <v>188</v>
      </c>
      <c r="G54" s="1390"/>
      <c r="H54" s="1390"/>
      <c r="I54" s="1391"/>
    </row>
    <row r="55" spans="1:9" x14ac:dyDescent="0.2">
      <c r="A55" s="91"/>
      <c r="B55" s="93"/>
      <c r="C55" s="1356"/>
      <c r="D55" s="1361"/>
      <c r="E55" s="1357"/>
      <c r="F55" s="1639"/>
      <c r="G55" s="1640"/>
      <c r="H55" s="1640"/>
      <c r="I55" s="1641"/>
    </row>
    <row r="56" spans="1:9" x14ac:dyDescent="0.2">
      <c r="A56" s="91"/>
      <c r="B56" s="93"/>
      <c r="C56" s="1356"/>
      <c r="D56" s="1361"/>
      <c r="E56" s="1357"/>
      <c r="F56" s="1639"/>
      <c r="G56" s="1640"/>
      <c r="H56" s="1640"/>
      <c r="I56" s="1641"/>
    </row>
    <row r="57" spans="1:9" x14ac:dyDescent="0.2">
      <c r="A57" s="94"/>
      <c r="B57" s="96"/>
      <c r="C57" s="94"/>
      <c r="D57" s="95"/>
      <c r="E57" s="96"/>
      <c r="F57" s="1446"/>
      <c r="G57" s="1447"/>
      <c r="H57" s="1447"/>
      <c r="I57" s="1448"/>
    </row>
    <row r="58" spans="1:9" x14ac:dyDescent="0.2">
      <c r="A58" s="1354" t="s">
        <v>189</v>
      </c>
      <c r="B58" s="1355"/>
      <c r="C58" s="1354" t="s">
        <v>51</v>
      </c>
      <c r="D58" s="1362"/>
      <c r="E58" s="1355"/>
      <c r="F58" s="33" t="s">
        <v>190</v>
      </c>
      <c r="G58" s="35"/>
      <c r="H58" s="35"/>
      <c r="I58" s="36"/>
    </row>
    <row r="59" spans="1:9" x14ac:dyDescent="0.2">
      <c r="A59" s="1356"/>
      <c r="B59" s="1357"/>
      <c r="C59" s="1356"/>
      <c r="D59" s="1361"/>
      <c r="E59" s="1357"/>
      <c r="F59" s="20" t="s">
        <v>191</v>
      </c>
      <c r="G59" s="21"/>
      <c r="H59" s="21"/>
      <c r="I59" s="14"/>
    </row>
    <row r="60" spans="1:9" x14ac:dyDescent="0.2">
      <c r="A60" s="1356"/>
      <c r="B60" s="1357"/>
      <c r="C60" s="1356"/>
      <c r="D60" s="1361"/>
      <c r="E60" s="1357"/>
      <c r="F60" s="1443"/>
      <c r="G60" s="1444"/>
      <c r="H60" s="1444"/>
      <c r="I60" s="1445"/>
    </row>
    <row r="61" spans="1:9" x14ac:dyDescent="0.2">
      <c r="A61" s="91"/>
      <c r="B61" s="93"/>
      <c r="C61" s="1356"/>
      <c r="D61" s="1361"/>
      <c r="E61" s="1357"/>
      <c r="F61" s="1639"/>
      <c r="G61" s="1640"/>
      <c r="H61" s="1640"/>
      <c r="I61" s="1641"/>
    </row>
    <row r="62" spans="1:9" x14ac:dyDescent="0.2">
      <c r="A62" s="94"/>
      <c r="B62" s="96"/>
      <c r="C62" s="1359"/>
      <c r="D62" s="1369"/>
      <c r="E62" s="1360"/>
      <c r="F62" s="1446"/>
      <c r="G62" s="1447"/>
      <c r="H62" s="1447"/>
      <c r="I62" s="1448"/>
    </row>
    <row r="63" spans="1:9" ht="13.7" customHeight="1" x14ac:dyDescent="0.2">
      <c r="A63" s="1354" t="s">
        <v>192</v>
      </c>
      <c r="B63" s="1355"/>
      <c r="C63" s="1354" t="s">
        <v>740</v>
      </c>
      <c r="D63" s="1362"/>
      <c r="E63" s="1362"/>
      <c r="F63" s="78" t="s">
        <v>196</v>
      </c>
      <c r="G63" s="35"/>
      <c r="H63" s="35"/>
      <c r="I63" s="36"/>
    </row>
    <row r="64" spans="1:9" ht="12.95" customHeight="1" x14ac:dyDescent="0.2">
      <c r="A64" s="1356"/>
      <c r="B64" s="1357"/>
      <c r="C64" s="1356"/>
      <c r="D64" s="1361"/>
      <c r="E64" s="1361"/>
      <c r="F64" s="1523" t="s">
        <v>207</v>
      </c>
      <c r="G64" s="1524"/>
      <c r="H64" s="1524"/>
      <c r="I64" s="1525"/>
    </row>
    <row r="65" spans="1:9" x14ac:dyDescent="0.2">
      <c r="A65" s="1356"/>
      <c r="B65" s="1357"/>
      <c r="C65" s="1356"/>
      <c r="D65" s="1361"/>
      <c r="E65" s="1361"/>
      <c r="F65" s="1523"/>
      <c r="G65" s="1524"/>
      <c r="H65" s="1524"/>
      <c r="I65" s="1525"/>
    </row>
    <row r="66" spans="1:9" x14ac:dyDescent="0.2">
      <c r="A66" s="1356"/>
      <c r="B66" s="1357"/>
      <c r="C66" s="1356"/>
      <c r="D66" s="1361"/>
      <c r="E66" s="1361"/>
      <c r="F66" s="1030" t="s">
        <v>134</v>
      </c>
      <c r="G66" s="38" t="s">
        <v>197</v>
      </c>
      <c r="H66" s="21"/>
      <c r="I66" s="129"/>
    </row>
    <row r="67" spans="1:9" ht="13.7" customHeight="1" x14ac:dyDescent="0.2">
      <c r="A67" s="1356"/>
      <c r="B67" s="1357"/>
      <c r="C67" s="123"/>
      <c r="D67" s="92"/>
      <c r="E67" s="92"/>
      <c r="F67" s="54"/>
      <c r="G67" s="1390" t="s">
        <v>198</v>
      </c>
      <c r="H67" s="1390"/>
      <c r="I67" s="496"/>
    </row>
    <row r="68" spans="1:9" ht="13.7" customHeight="1" x14ac:dyDescent="0.2">
      <c r="A68" s="1356"/>
      <c r="B68" s="1357"/>
      <c r="C68" s="1356" t="s">
        <v>193</v>
      </c>
      <c r="D68" s="1361"/>
      <c r="E68" s="1361"/>
      <c r="F68" s="54"/>
      <c r="G68" s="1390"/>
      <c r="H68" s="1390"/>
      <c r="I68" s="129"/>
    </row>
    <row r="69" spans="1:9" ht="13.7" customHeight="1" x14ac:dyDescent="0.2">
      <c r="A69" s="1356"/>
      <c r="B69" s="1357"/>
      <c r="C69" s="1356"/>
      <c r="D69" s="1361"/>
      <c r="E69" s="1361"/>
      <c r="F69" s="1030" t="s">
        <v>137</v>
      </c>
      <c r="G69" s="101" t="s">
        <v>199</v>
      </c>
      <c r="H69" s="101"/>
      <c r="I69" s="510"/>
    </row>
    <row r="70" spans="1:9" x14ac:dyDescent="0.2">
      <c r="A70" s="1356"/>
      <c r="B70" s="1357"/>
      <c r="C70" s="91"/>
      <c r="D70" s="92"/>
      <c r="E70" s="92"/>
      <c r="F70" s="54"/>
      <c r="G70" s="101"/>
      <c r="H70" s="101"/>
      <c r="I70" s="130"/>
    </row>
    <row r="71" spans="1:9" x14ac:dyDescent="0.2">
      <c r="A71" s="1356"/>
      <c r="B71" s="1357"/>
      <c r="C71" s="1657" t="s">
        <v>763</v>
      </c>
      <c r="D71" s="1658"/>
      <c r="E71" s="1659"/>
      <c r="F71" s="1030" t="s">
        <v>200</v>
      </c>
      <c r="G71" s="86" t="s">
        <v>201</v>
      </c>
      <c r="H71" s="21"/>
      <c r="I71" s="496"/>
    </row>
    <row r="72" spans="1:9" ht="13.7" customHeight="1" x14ac:dyDescent="0.2">
      <c r="A72" s="1356"/>
      <c r="B72" s="1357"/>
      <c r="C72" s="1356" t="s">
        <v>194</v>
      </c>
      <c r="D72" s="1361"/>
      <c r="E72" s="1361"/>
      <c r="F72" s="1030"/>
      <c r="G72" s="126"/>
      <c r="H72" s="101"/>
      <c r="I72" s="130"/>
    </row>
    <row r="73" spans="1:9" x14ac:dyDescent="0.2">
      <c r="A73" s="1356"/>
      <c r="B73" s="1357"/>
      <c r="C73" s="1356"/>
      <c r="D73" s="1361"/>
      <c r="E73" s="1361"/>
      <c r="F73" s="1030" t="s">
        <v>202</v>
      </c>
      <c r="G73" s="21" t="s">
        <v>203</v>
      </c>
      <c r="H73" s="101"/>
      <c r="I73" s="510"/>
    </row>
    <row r="74" spans="1:9" ht="13.7" customHeight="1" x14ac:dyDescent="0.2">
      <c r="A74" s="1356"/>
      <c r="B74" s="1357"/>
      <c r="C74" s="123"/>
      <c r="D74" s="92"/>
      <c r="E74" s="92"/>
      <c r="F74" s="54"/>
      <c r="G74" s="48"/>
      <c r="H74" s="46"/>
      <c r="I74" s="14"/>
    </row>
    <row r="75" spans="1:9" ht="12.95" customHeight="1" x14ac:dyDescent="0.2">
      <c r="A75" s="1356"/>
      <c r="B75" s="1357"/>
      <c r="C75" s="1358" t="s">
        <v>930</v>
      </c>
      <c r="D75" s="1361"/>
      <c r="E75" s="1361"/>
      <c r="F75" s="127" t="s">
        <v>204</v>
      </c>
      <c r="G75" s="15"/>
      <c r="H75" s="15"/>
      <c r="I75" s="44"/>
    </row>
    <row r="76" spans="1:9" x14ac:dyDescent="0.2">
      <c r="A76" s="1356"/>
      <c r="B76" s="1357"/>
      <c r="C76" s="1356"/>
      <c r="D76" s="1361"/>
      <c r="E76" s="1361"/>
      <c r="F76" s="54"/>
      <c r="G76" s="49"/>
      <c r="H76" s="46"/>
      <c r="I76" s="14"/>
    </row>
    <row r="77" spans="1:9" ht="12.95" customHeight="1" x14ac:dyDescent="0.2">
      <c r="A77" s="1356"/>
      <c r="B77" s="1357"/>
      <c r="C77" s="1356"/>
      <c r="D77" s="1361"/>
      <c r="E77" s="1361"/>
      <c r="F77" s="20"/>
      <c r="G77" s="21" t="s">
        <v>205</v>
      </c>
      <c r="H77" s="101"/>
      <c r="I77" s="102"/>
    </row>
    <row r="78" spans="1:9" x14ac:dyDescent="0.2">
      <c r="A78" s="1356"/>
      <c r="B78" s="1357"/>
      <c r="C78" s="1356"/>
      <c r="D78" s="1361"/>
      <c r="E78" s="1361"/>
      <c r="F78" s="20"/>
      <c r="G78" s="21"/>
      <c r="H78" s="101"/>
      <c r="I78" s="102"/>
    </row>
    <row r="79" spans="1:9" x14ac:dyDescent="0.2">
      <c r="A79" s="1356"/>
      <c r="B79" s="1357"/>
      <c r="C79" s="91"/>
      <c r="D79" s="92"/>
      <c r="E79" s="92"/>
      <c r="F79" s="20"/>
      <c r="G79" s="21" t="s">
        <v>206</v>
      </c>
      <c r="H79" s="21"/>
      <c r="I79" s="14"/>
    </row>
    <row r="80" spans="1:9" x14ac:dyDescent="0.2">
      <c r="A80" s="1356"/>
      <c r="B80" s="1357"/>
      <c r="C80" s="1356" t="s">
        <v>195</v>
      </c>
      <c r="D80" s="1361"/>
      <c r="E80" s="1361"/>
      <c r="F80" s="20"/>
      <c r="G80" s="21"/>
      <c r="H80" s="21"/>
      <c r="I80" s="14"/>
    </row>
    <row r="81" spans="1:9" ht="12.95" customHeight="1" x14ac:dyDescent="0.2">
      <c r="A81" s="1356"/>
      <c r="B81" s="1357"/>
      <c r="C81" s="1356"/>
      <c r="D81" s="1361"/>
      <c r="E81" s="1361"/>
      <c r="F81" s="45"/>
      <c r="G81" s="15"/>
      <c r="H81" s="15"/>
      <c r="I81" s="44"/>
    </row>
    <row r="82" spans="1:9" x14ac:dyDescent="0.2">
      <c r="A82" s="1356"/>
      <c r="B82" s="1357"/>
      <c r="C82" s="91"/>
      <c r="D82" s="92"/>
      <c r="E82" s="92"/>
      <c r="F82" s="20"/>
      <c r="G82" s="21"/>
      <c r="H82" s="21"/>
      <c r="I82" s="14"/>
    </row>
    <row r="83" spans="1:9" x14ac:dyDescent="0.2">
      <c r="A83" s="1359"/>
      <c r="B83" s="1360"/>
      <c r="C83" s="94"/>
      <c r="D83" s="95"/>
      <c r="E83" s="95"/>
      <c r="F83" s="22"/>
      <c r="G83" s="128"/>
      <c r="H83" s="23"/>
      <c r="I83" s="24"/>
    </row>
    <row r="100" ht="40.15" customHeight="1" x14ac:dyDescent="0.2"/>
  </sheetData>
  <sheetProtection algorithmName="SHA-512" hashValue="LIPjqw7nccCsrTxZz0VtxuStXoTzkHmRzqW9MDtTk+waDUkFSVFKJ2kKpGJrq08GZRDtpBSiHyy+F+XFCyBBhw==" saltValue="tkFyvm6nTGdyFg+HDoD4sA==" spinCount="100000" sheet="1" objects="1" scenarios="1" selectLockedCells="1" selectUnlockedCells="1"/>
  <mergeCells count="52">
    <mergeCell ref="A7:B7"/>
    <mergeCell ref="C7:E7"/>
    <mergeCell ref="F7:I7"/>
    <mergeCell ref="C71:E71"/>
    <mergeCell ref="A1:D1"/>
    <mergeCell ref="E1:G1"/>
    <mergeCell ref="H1:I4"/>
    <mergeCell ref="A2:D2"/>
    <mergeCell ref="B3:G3"/>
    <mergeCell ref="A4:G4"/>
    <mergeCell ref="F2:G2"/>
    <mergeCell ref="A5:I5"/>
    <mergeCell ref="I11:I12"/>
    <mergeCell ref="F13:G14"/>
    <mergeCell ref="H13:H14"/>
    <mergeCell ref="I13:I14"/>
    <mergeCell ref="I15:I16"/>
    <mergeCell ref="A9:B22"/>
    <mergeCell ref="C9:E22"/>
    <mergeCell ref="F9:H10"/>
    <mergeCell ref="F11:G12"/>
    <mergeCell ref="H15:H16"/>
    <mergeCell ref="H11:H12"/>
    <mergeCell ref="A63:B83"/>
    <mergeCell ref="C63:E66"/>
    <mergeCell ref="C72:E73"/>
    <mergeCell ref="C80:E81"/>
    <mergeCell ref="F64:I65"/>
    <mergeCell ref="G67:H68"/>
    <mergeCell ref="C68:E69"/>
    <mergeCell ref="C75:E78"/>
    <mergeCell ref="A58:B60"/>
    <mergeCell ref="C58:E62"/>
    <mergeCell ref="A43:B46"/>
    <mergeCell ref="A23:I23"/>
    <mergeCell ref="G37:I39"/>
    <mergeCell ref="A24:I25"/>
    <mergeCell ref="A26:B29"/>
    <mergeCell ref="C26:E30"/>
    <mergeCell ref="G29:I30"/>
    <mergeCell ref="G32:I33"/>
    <mergeCell ref="F60:I62"/>
    <mergeCell ref="C43:E46"/>
    <mergeCell ref="C48:C49"/>
    <mergeCell ref="D48:D49"/>
    <mergeCell ref="G35:I36"/>
    <mergeCell ref="C31:E41"/>
    <mergeCell ref="C54:E56"/>
    <mergeCell ref="F55:I57"/>
    <mergeCell ref="F51:H51"/>
    <mergeCell ref="G52:I52"/>
    <mergeCell ref="F54:I54"/>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5</xdr:col>
                    <xdr:colOff>266700</xdr:colOff>
                    <xdr:row>25</xdr:row>
                    <xdr:rowOff>123825</xdr:rowOff>
                  </from>
                  <to>
                    <xdr:col>5</xdr:col>
                    <xdr:colOff>495300</xdr:colOff>
                    <xdr:row>26</xdr:row>
                    <xdr:rowOff>228600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5</xdr:col>
                    <xdr:colOff>266700</xdr:colOff>
                    <xdr:row>27</xdr:row>
                    <xdr:rowOff>142875</xdr:rowOff>
                  </from>
                  <to>
                    <xdr:col>5</xdr:col>
                    <xdr:colOff>504825</xdr:colOff>
                    <xdr:row>29</xdr:row>
                    <xdr:rowOff>47625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5</xdr:col>
                    <xdr:colOff>742950</xdr:colOff>
                    <xdr:row>68</xdr:row>
                    <xdr:rowOff>9525</xdr:rowOff>
                  </from>
                  <to>
                    <xdr:col>5</xdr:col>
                    <xdr:colOff>942975</xdr:colOff>
                    <xdr:row>69</xdr:row>
                    <xdr:rowOff>19050</xdr:rowOff>
                  </to>
                </anchor>
              </controlPr>
            </control>
          </mc:Choice>
        </mc:AlternateContent>
        <mc:AlternateContent xmlns:mc="http://schemas.openxmlformats.org/markup-compatibility/2006">
          <mc:Choice Requires="x14">
            <control shapeId="3108" r:id="rId7" name="Check Box 36">
              <controlPr defaultSize="0" autoFill="0" autoLine="0" autoPict="0">
                <anchor moveWithCells="1">
                  <from>
                    <xdr:col>5</xdr:col>
                    <xdr:colOff>266700</xdr:colOff>
                    <xdr:row>30</xdr:row>
                    <xdr:rowOff>123825</xdr:rowOff>
                  </from>
                  <to>
                    <xdr:col>5</xdr:col>
                    <xdr:colOff>495300</xdr:colOff>
                    <xdr:row>32</xdr:row>
                    <xdr:rowOff>76200</xdr:rowOff>
                  </to>
                </anchor>
              </controlPr>
            </control>
          </mc:Choice>
        </mc:AlternateContent>
        <mc:AlternateContent xmlns:mc="http://schemas.openxmlformats.org/markup-compatibility/2006">
          <mc:Choice Requires="x14">
            <control shapeId="3110" r:id="rId8" name="Check Box 38">
              <controlPr defaultSize="0" autoFill="0" autoLine="0" autoPict="0">
                <anchor moveWithCells="1">
                  <from>
                    <xdr:col>5</xdr:col>
                    <xdr:colOff>276225</xdr:colOff>
                    <xdr:row>33</xdr:row>
                    <xdr:rowOff>104775</xdr:rowOff>
                  </from>
                  <to>
                    <xdr:col>5</xdr:col>
                    <xdr:colOff>504825</xdr:colOff>
                    <xdr:row>35</xdr:row>
                    <xdr:rowOff>28575</xdr:rowOff>
                  </to>
                </anchor>
              </controlPr>
            </control>
          </mc:Choice>
        </mc:AlternateContent>
        <mc:AlternateContent xmlns:mc="http://schemas.openxmlformats.org/markup-compatibility/2006">
          <mc:Choice Requires="x14">
            <control shapeId="3111" r:id="rId9" name="Check Box 39">
              <controlPr defaultSize="0" autoFill="0" autoLine="0" autoPict="0">
                <anchor moveWithCells="1">
                  <from>
                    <xdr:col>5</xdr:col>
                    <xdr:colOff>285750</xdr:colOff>
                    <xdr:row>36</xdr:row>
                    <xdr:rowOff>47625</xdr:rowOff>
                  </from>
                  <to>
                    <xdr:col>5</xdr:col>
                    <xdr:colOff>504825</xdr:colOff>
                    <xdr:row>38</xdr:row>
                    <xdr:rowOff>0</xdr:rowOff>
                  </to>
                </anchor>
              </controlPr>
            </control>
          </mc:Choice>
        </mc:AlternateContent>
        <mc:AlternateContent xmlns:mc="http://schemas.openxmlformats.org/markup-compatibility/2006">
          <mc:Choice Requires="x14">
            <control shapeId="3112" r:id="rId10" name="Check Box 40">
              <controlPr defaultSize="0" autoFill="0" autoLine="0" autoPict="0">
                <anchor moveWithCells="1">
                  <from>
                    <xdr:col>5</xdr:col>
                    <xdr:colOff>371475</xdr:colOff>
                    <xdr:row>50</xdr:row>
                    <xdr:rowOff>342900</xdr:rowOff>
                  </from>
                  <to>
                    <xdr:col>5</xdr:col>
                    <xdr:colOff>590550</xdr:colOff>
                    <xdr:row>52</xdr:row>
                    <xdr:rowOff>0</xdr:rowOff>
                  </to>
                </anchor>
              </controlPr>
            </control>
          </mc:Choice>
        </mc:AlternateContent>
        <mc:AlternateContent xmlns:mc="http://schemas.openxmlformats.org/markup-compatibility/2006">
          <mc:Choice Requires="x14">
            <control shapeId="3114" r:id="rId11" name="Check Box 42">
              <controlPr defaultSize="0" autoFill="0" autoLine="0" autoPict="0">
                <anchor moveWithCells="1">
                  <from>
                    <xdr:col>5</xdr:col>
                    <xdr:colOff>771525</xdr:colOff>
                    <xdr:row>66</xdr:row>
                    <xdr:rowOff>0</xdr:rowOff>
                  </from>
                  <to>
                    <xdr:col>6</xdr:col>
                    <xdr:colOff>0</xdr:colOff>
                    <xdr:row>67</xdr:row>
                    <xdr:rowOff>19050</xdr:rowOff>
                  </to>
                </anchor>
              </controlPr>
            </control>
          </mc:Choice>
        </mc:AlternateContent>
        <mc:AlternateContent xmlns:mc="http://schemas.openxmlformats.org/markup-compatibility/2006">
          <mc:Choice Requires="x14">
            <control shapeId="3116" r:id="rId12" name="Check Box 44">
              <controlPr defaultSize="0" autoFill="0" autoLine="0" autoPict="0">
                <anchor moveWithCells="1">
                  <from>
                    <xdr:col>5</xdr:col>
                    <xdr:colOff>752475</xdr:colOff>
                    <xdr:row>65</xdr:row>
                    <xdr:rowOff>0</xdr:rowOff>
                  </from>
                  <to>
                    <xdr:col>5</xdr:col>
                    <xdr:colOff>942975</xdr:colOff>
                    <xdr:row>66</xdr:row>
                    <xdr:rowOff>19050</xdr:rowOff>
                  </to>
                </anchor>
              </controlPr>
            </control>
          </mc:Choice>
        </mc:AlternateContent>
        <mc:AlternateContent xmlns:mc="http://schemas.openxmlformats.org/markup-compatibility/2006">
          <mc:Choice Requires="x14">
            <control shapeId="3118" r:id="rId13" name="Check Box 46">
              <controlPr defaultSize="0" autoFill="0" autoLine="0" autoPict="0">
                <anchor moveWithCells="1">
                  <from>
                    <xdr:col>5</xdr:col>
                    <xdr:colOff>742950</xdr:colOff>
                    <xdr:row>70</xdr:row>
                    <xdr:rowOff>9525</xdr:rowOff>
                  </from>
                  <to>
                    <xdr:col>5</xdr:col>
                    <xdr:colOff>942975</xdr:colOff>
                    <xdr:row>71</xdr:row>
                    <xdr:rowOff>19050</xdr:rowOff>
                  </to>
                </anchor>
              </controlPr>
            </control>
          </mc:Choice>
        </mc:AlternateContent>
        <mc:AlternateContent xmlns:mc="http://schemas.openxmlformats.org/markup-compatibility/2006">
          <mc:Choice Requires="x14">
            <control shapeId="3119" r:id="rId14" name="Check Box 47">
              <controlPr defaultSize="0" autoFill="0" autoLine="0" autoPict="0">
                <anchor moveWithCells="1">
                  <from>
                    <xdr:col>5</xdr:col>
                    <xdr:colOff>742950</xdr:colOff>
                    <xdr:row>72</xdr:row>
                    <xdr:rowOff>9525</xdr:rowOff>
                  </from>
                  <to>
                    <xdr:col>5</xdr:col>
                    <xdr:colOff>942975</xdr:colOff>
                    <xdr:row>73</xdr:row>
                    <xdr:rowOff>28575</xdr:rowOff>
                  </to>
                </anchor>
              </controlPr>
            </control>
          </mc:Choice>
        </mc:AlternateContent>
        <mc:AlternateContent xmlns:mc="http://schemas.openxmlformats.org/markup-compatibility/2006">
          <mc:Choice Requires="x14">
            <control shapeId="3120" r:id="rId15" name="Check Box 48">
              <controlPr defaultSize="0" autoFill="0" autoLine="0" autoPict="0">
                <anchor moveWithCells="1">
                  <from>
                    <xdr:col>5</xdr:col>
                    <xdr:colOff>742950</xdr:colOff>
                    <xdr:row>76</xdr:row>
                    <xdr:rowOff>9525</xdr:rowOff>
                  </from>
                  <to>
                    <xdr:col>5</xdr:col>
                    <xdr:colOff>942975</xdr:colOff>
                    <xdr:row>77</xdr:row>
                    <xdr:rowOff>28575</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5</xdr:col>
                    <xdr:colOff>723900</xdr:colOff>
                    <xdr:row>78</xdr:row>
                    <xdr:rowOff>0</xdr:rowOff>
                  </from>
                  <to>
                    <xdr:col>5</xdr:col>
                    <xdr:colOff>923925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2"/>
  <sheetViews>
    <sheetView view="pageLayout" zoomScale="125" zoomScaleNormal="100" zoomScalePageLayoutView="125" workbookViewId="0">
      <selection activeCell="A6" sqref="A6:I24"/>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1" width="11.21875" style="278"/>
    <col min="12" max="16384" width="11.21875" style="1"/>
  </cols>
  <sheetData>
    <row r="1" spans="1:11" x14ac:dyDescent="0.2">
      <c r="A1" s="1660" t="s">
        <v>2</v>
      </c>
      <c r="B1" s="1661"/>
      <c r="C1" s="1661"/>
      <c r="D1" s="1662"/>
      <c r="E1" s="1660" t="s">
        <v>0</v>
      </c>
      <c r="F1" s="1661"/>
      <c r="G1" s="1662"/>
      <c r="H1" s="1526"/>
      <c r="I1" s="1526"/>
    </row>
    <row r="2" spans="1:11" ht="15.6" customHeight="1" x14ac:dyDescent="0.2">
      <c r="A2" s="1503"/>
      <c r="B2" s="1451"/>
      <c r="C2" s="1451"/>
      <c r="D2" s="1452"/>
      <c r="E2" s="298">
        <v>276</v>
      </c>
      <c r="F2" s="1504"/>
      <c r="G2" s="1528"/>
      <c r="H2" s="1526"/>
      <c r="I2" s="1526"/>
    </row>
    <row r="3" spans="1:11" x14ac:dyDescent="0.2">
      <c r="A3" s="2" t="s">
        <v>1</v>
      </c>
      <c r="B3" s="1488"/>
      <c r="C3" s="1489"/>
      <c r="D3" s="1489"/>
      <c r="E3" s="1489"/>
      <c r="F3" s="1489"/>
      <c r="G3" s="1529"/>
      <c r="H3" s="1526"/>
      <c r="I3" s="1526"/>
    </row>
    <row r="4" spans="1:11" x14ac:dyDescent="0.2">
      <c r="A4" s="1496"/>
      <c r="B4" s="1496"/>
      <c r="C4" s="1496"/>
      <c r="D4" s="1496"/>
      <c r="E4" s="1496"/>
      <c r="F4" s="1496"/>
      <c r="G4" s="1496"/>
      <c r="H4" s="1527"/>
      <c r="I4" s="1527"/>
    </row>
    <row r="5" spans="1:11" x14ac:dyDescent="0.2">
      <c r="A5" s="1665" t="s">
        <v>699</v>
      </c>
      <c r="B5" s="1666"/>
      <c r="C5" s="1666"/>
      <c r="D5" s="1666"/>
      <c r="E5" s="1666"/>
      <c r="F5" s="1666"/>
      <c r="G5" s="1666"/>
      <c r="H5" s="1666"/>
      <c r="I5" s="1667"/>
    </row>
    <row r="6" spans="1:11" ht="22.7" customHeight="1" x14ac:dyDescent="0.2">
      <c r="A6" s="1493" t="s">
        <v>3</v>
      </c>
      <c r="B6" s="1494"/>
      <c r="C6" s="1494"/>
      <c r="D6" s="1494"/>
      <c r="E6" s="1494"/>
      <c r="F6" s="1494"/>
      <c r="G6" s="1494"/>
      <c r="H6" s="1494"/>
      <c r="I6" s="1495"/>
    </row>
    <row r="7" spans="1:11" ht="24.75" customHeight="1" x14ac:dyDescent="0.2">
      <c r="A7" s="1363" t="s">
        <v>761</v>
      </c>
      <c r="B7" s="1364"/>
      <c r="C7" s="1364"/>
      <c r="D7" s="1364"/>
      <c r="E7" s="1364"/>
      <c r="F7" s="1364"/>
      <c r="G7" s="1364"/>
      <c r="H7" s="1364"/>
      <c r="I7" s="1365"/>
    </row>
    <row r="8" spans="1:11" customFormat="1" ht="15" x14ac:dyDescent="0.2">
      <c r="A8" s="1379" t="s">
        <v>4</v>
      </c>
      <c r="B8" s="1380"/>
      <c r="C8" s="1379" t="s">
        <v>5</v>
      </c>
      <c r="D8" s="1381"/>
      <c r="E8" s="1380"/>
      <c r="F8" s="1505" t="s">
        <v>6</v>
      </c>
      <c r="G8" s="1506"/>
      <c r="H8" s="1506"/>
      <c r="I8" s="1507"/>
    </row>
    <row r="9" spans="1:11" s="3" customFormat="1" ht="19.149999999999999" customHeight="1" x14ac:dyDescent="0.2">
      <c r="A9" s="1033" t="s">
        <v>7</v>
      </c>
      <c r="B9" s="1049"/>
      <c r="C9" s="1049"/>
      <c r="D9" s="1049"/>
      <c r="E9" s="1049"/>
      <c r="F9" s="1049"/>
      <c r="G9" s="1049"/>
      <c r="H9" s="1049"/>
      <c r="I9" s="1050"/>
      <c r="J9" s="279"/>
      <c r="K9" s="279"/>
    </row>
    <row r="10" spans="1:11" ht="12.95" customHeight="1" x14ac:dyDescent="0.2">
      <c r="A10" s="4"/>
      <c r="B10" s="5"/>
      <c r="C10" s="6"/>
      <c r="D10" s="7"/>
      <c r="E10" s="5"/>
      <c r="F10" s="17"/>
      <c r="G10" s="18"/>
      <c r="H10" s="18"/>
      <c r="I10" s="19"/>
    </row>
    <row r="11" spans="1:11" ht="14.25" customHeight="1" x14ac:dyDescent="0.2">
      <c r="A11" s="1356" t="s">
        <v>741</v>
      </c>
      <c r="B11" s="1357"/>
      <c r="C11" s="1356" t="s">
        <v>263</v>
      </c>
      <c r="D11" s="1361"/>
      <c r="E11" s="1357"/>
      <c r="F11" s="1510" t="s">
        <v>8</v>
      </c>
      <c r="G11" s="1511"/>
      <c r="H11" s="1511"/>
      <c r="I11" s="14"/>
    </row>
    <row r="12" spans="1:11" ht="12.95" customHeight="1" x14ac:dyDescent="0.2">
      <c r="A12" s="1356"/>
      <c r="B12" s="1357"/>
      <c r="C12" s="1356"/>
      <c r="D12" s="1361"/>
      <c r="E12" s="1357"/>
      <c r="F12" s="1510"/>
      <c r="G12" s="1511"/>
      <c r="H12" s="1511"/>
      <c r="I12" s="14"/>
    </row>
    <row r="13" spans="1:11" ht="12.95" customHeight="1" x14ac:dyDescent="0.2">
      <c r="A13" s="1356"/>
      <c r="B13" s="1357"/>
      <c r="C13" s="1356"/>
      <c r="D13" s="1361"/>
      <c r="E13" s="1357"/>
      <c r="F13" s="1382" t="s">
        <v>9</v>
      </c>
      <c r="G13" s="1383"/>
      <c r="H13" s="1384"/>
      <c r="I13" s="1386" t="s">
        <v>12</v>
      </c>
    </row>
    <row r="14" spans="1:11" ht="12.95" customHeight="1" x14ac:dyDescent="0.2">
      <c r="A14" s="1356"/>
      <c r="B14" s="1357"/>
      <c r="C14" s="1356"/>
      <c r="D14" s="1361"/>
      <c r="E14" s="1357"/>
      <c r="F14" s="1382"/>
      <c r="G14" s="1383"/>
      <c r="H14" s="1385"/>
      <c r="I14" s="1386"/>
    </row>
    <row r="15" spans="1:11" ht="12.95" customHeight="1" x14ac:dyDescent="0.2">
      <c r="A15" s="1356"/>
      <c r="B15" s="1357"/>
      <c r="C15" s="1356"/>
      <c r="D15" s="1361"/>
      <c r="E15" s="1357"/>
      <c r="F15" s="1382" t="s">
        <v>10</v>
      </c>
      <c r="G15" s="1383"/>
      <c r="H15" s="1384"/>
      <c r="I15" s="1386" t="s">
        <v>12</v>
      </c>
    </row>
    <row r="16" spans="1:11" ht="12.95" customHeight="1" x14ac:dyDescent="0.2">
      <c r="A16" s="1356"/>
      <c r="B16" s="1357"/>
      <c r="C16" s="1356"/>
      <c r="D16" s="1361"/>
      <c r="E16" s="1357"/>
      <c r="F16" s="1382"/>
      <c r="G16" s="1383"/>
      <c r="H16" s="1385"/>
      <c r="I16" s="1386"/>
    </row>
    <row r="17" spans="1:9" ht="12.95" customHeight="1" x14ac:dyDescent="0.2">
      <c r="A17" s="1356"/>
      <c r="B17" s="1357"/>
      <c r="C17" s="1356"/>
      <c r="D17" s="1361"/>
      <c r="E17" s="1357"/>
      <c r="F17" s="45" t="s">
        <v>11</v>
      </c>
      <c r="G17" s="15"/>
      <c r="H17" s="1484" t="e">
        <f>H15*100/H13</f>
        <v>#DIV/0!</v>
      </c>
      <c r="I17" s="1386" t="s">
        <v>13</v>
      </c>
    </row>
    <row r="18" spans="1:9" ht="12.95" customHeight="1" x14ac:dyDescent="0.2">
      <c r="A18" s="1356"/>
      <c r="B18" s="1357"/>
      <c r="C18" s="1356"/>
      <c r="D18" s="1361"/>
      <c r="E18" s="1357"/>
      <c r="F18" s="45"/>
      <c r="G18" s="15"/>
      <c r="H18" s="1484"/>
      <c r="I18" s="1386"/>
    </row>
    <row r="19" spans="1:9" ht="12.95" customHeight="1" x14ac:dyDescent="0.2">
      <c r="A19" s="1356"/>
      <c r="B19" s="1357"/>
      <c r="C19" s="1356"/>
      <c r="D19" s="1361"/>
      <c r="E19" s="1357"/>
      <c r="F19" s="20"/>
      <c r="G19" s="21"/>
      <c r="H19" s="21"/>
      <c r="I19" s="14"/>
    </row>
    <row r="20" spans="1:9" ht="12.95" customHeight="1" x14ac:dyDescent="0.2">
      <c r="A20" s="1356"/>
      <c r="B20" s="1357"/>
      <c r="C20" s="1356"/>
      <c r="D20" s="1361"/>
      <c r="E20" s="1357"/>
      <c r="F20" s="20"/>
      <c r="G20" s="21"/>
      <c r="H20" s="21"/>
      <c r="I20" s="14"/>
    </row>
    <row r="21" spans="1:9" ht="23.25" customHeight="1" x14ac:dyDescent="0.2">
      <c r="A21" s="1356"/>
      <c r="B21" s="1357"/>
      <c r="C21" s="1356"/>
      <c r="D21" s="1361"/>
      <c r="E21" s="1357"/>
      <c r="F21" s="20"/>
      <c r="G21" s="21"/>
      <c r="H21" s="21"/>
      <c r="I21" s="14"/>
    </row>
    <row r="22" spans="1:9" ht="12.95" hidden="1" customHeight="1" x14ac:dyDescent="0.2">
      <c r="A22" s="1356"/>
      <c r="B22" s="1357"/>
      <c r="C22" s="1356"/>
      <c r="D22" s="1361"/>
      <c r="E22" s="1357"/>
      <c r="F22" s="20"/>
      <c r="G22" s="21"/>
      <c r="H22" s="21"/>
      <c r="I22" s="14"/>
    </row>
    <row r="23" spans="1:9" ht="22.7" hidden="1" customHeight="1" x14ac:dyDescent="0.2">
      <c r="A23" s="1356"/>
      <c r="B23" s="1357"/>
      <c r="C23" s="1356"/>
      <c r="D23" s="1361"/>
      <c r="E23" s="1357"/>
      <c r="F23" s="20"/>
      <c r="G23" s="21"/>
      <c r="H23" s="21"/>
      <c r="I23" s="14"/>
    </row>
    <row r="24" spans="1:9" ht="13.7" customHeight="1" x14ac:dyDescent="0.2">
      <c r="A24" s="1359"/>
      <c r="B24" s="1360"/>
      <c r="C24" s="1359"/>
      <c r="D24" s="1369"/>
      <c r="E24" s="1360"/>
      <c r="F24" s="22"/>
      <c r="G24" s="23"/>
      <c r="H24" s="23"/>
      <c r="I24" s="24"/>
    </row>
    <row r="25" spans="1:9" ht="13.7" customHeight="1" x14ac:dyDescent="0.2">
      <c r="A25" s="1644" t="s">
        <v>714</v>
      </c>
      <c r="B25" s="1645"/>
      <c r="C25" s="1645"/>
      <c r="D25" s="1645"/>
      <c r="E25" s="1645"/>
      <c r="F25" s="1645"/>
      <c r="G25" s="1645"/>
      <c r="H25" s="1645"/>
      <c r="I25" s="1646"/>
    </row>
    <row r="26" spans="1:9" x14ac:dyDescent="0.2">
      <c r="A26" s="1648" t="s">
        <v>860</v>
      </c>
      <c r="B26" s="1649"/>
      <c r="C26" s="1649"/>
      <c r="D26" s="1649"/>
      <c r="E26" s="1649"/>
      <c r="F26" s="1649"/>
      <c r="G26" s="1649"/>
      <c r="H26" s="1649"/>
      <c r="I26" s="1650"/>
    </row>
    <row r="27" spans="1:9" ht="17.100000000000001" customHeight="1" x14ac:dyDescent="0.2">
      <c r="A27" s="1651"/>
      <c r="B27" s="1652"/>
      <c r="C27" s="1652"/>
      <c r="D27" s="1652"/>
      <c r="E27" s="1652"/>
      <c r="F27" s="1652"/>
      <c r="G27" s="1652"/>
      <c r="H27" s="1652"/>
      <c r="I27" s="1653"/>
    </row>
    <row r="28" spans="1:9" ht="28.15" customHeight="1" x14ac:dyDescent="0.2">
      <c r="A28" s="1576" t="s">
        <v>810</v>
      </c>
      <c r="B28" s="1355"/>
      <c r="C28" s="1576" t="s">
        <v>811</v>
      </c>
      <c r="D28" s="1583"/>
      <c r="E28" s="134"/>
      <c r="F28" s="1521" t="s">
        <v>264</v>
      </c>
      <c r="G28" s="1522"/>
      <c r="H28" s="1522"/>
      <c r="I28" s="1675"/>
    </row>
    <row r="29" spans="1:9" x14ac:dyDescent="0.2">
      <c r="A29" s="1356"/>
      <c r="B29" s="1357"/>
      <c r="C29" s="1421" t="s">
        <v>194</v>
      </c>
      <c r="D29" s="1422"/>
      <c r="E29" s="1423"/>
      <c r="F29" s="1382"/>
      <c r="G29" s="1668" t="s">
        <v>265</v>
      </c>
      <c r="H29" s="1668"/>
      <c r="I29" s="14"/>
    </row>
    <row r="30" spans="1:9" x14ac:dyDescent="0.2">
      <c r="A30" s="1356"/>
      <c r="B30" s="1357"/>
      <c r="C30" s="1669" t="s">
        <v>931</v>
      </c>
      <c r="D30" s="1670"/>
      <c r="E30" s="1671"/>
      <c r="F30" s="1382"/>
      <c r="G30" s="1668"/>
      <c r="H30" s="1668"/>
      <c r="I30" s="14"/>
    </row>
    <row r="31" spans="1:9" ht="13.7" customHeight="1" x14ac:dyDescent="0.2">
      <c r="A31" s="1356"/>
      <c r="B31" s="1357"/>
      <c r="C31" s="1669"/>
      <c r="D31" s="1670"/>
      <c r="E31" s="1671"/>
      <c r="F31" s="1676"/>
      <c r="G31" s="38" t="s">
        <v>266</v>
      </c>
      <c r="H31" s="16"/>
      <c r="I31" s="14"/>
    </row>
    <row r="32" spans="1:9" ht="59.1" customHeight="1" x14ac:dyDescent="0.2">
      <c r="A32" s="1356"/>
      <c r="B32" s="1357"/>
      <c r="C32" s="1669"/>
      <c r="D32" s="1670"/>
      <c r="E32" s="1671"/>
      <c r="F32" s="1676"/>
      <c r="G32" s="16"/>
      <c r="H32" s="16"/>
      <c r="I32" s="14"/>
    </row>
    <row r="33" spans="1:11" s="1240" customFormat="1" ht="13.7" customHeight="1" x14ac:dyDescent="0.2">
      <c r="A33" s="1359"/>
      <c r="B33" s="1360"/>
      <c r="C33" s="1672"/>
      <c r="D33" s="1673"/>
      <c r="E33" s="1674"/>
      <c r="F33" s="253"/>
      <c r="G33" s="254"/>
      <c r="H33" s="254"/>
      <c r="I33" s="830"/>
      <c r="J33" s="1239"/>
      <c r="K33" s="1239"/>
    </row>
    <row r="34" spans="1:11" s="1240" customFormat="1" ht="14.25" customHeight="1" x14ac:dyDescent="0.2">
      <c r="A34" s="1576" t="s">
        <v>944</v>
      </c>
      <c r="B34" s="1583"/>
      <c r="C34" s="1576" t="s">
        <v>282</v>
      </c>
      <c r="D34" s="1583"/>
      <c r="E34" s="1583"/>
      <c r="F34" s="1578" t="s">
        <v>943</v>
      </c>
      <c r="G34" s="1579"/>
      <c r="H34" s="1579"/>
      <c r="I34" s="1580"/>
      <c r="J34" s="1239"/>
      <c r="K34" s="1239"/>
    </row>
    <row r="35" spans="1:11" s="1240" customFormat="1" ht="28.15" customHeight="1" x14ac:dyDescent="0.2">
      <c r="A35" s="1421"/>
      <c r="B35" s="1422"/>
      <c r="C35" s="1421"/>
      <c r="D35" s="1422"/>
      <c r="E35" s="1422"/>
      <c r="F35" s="1241"/>
      <c r="G35" s="886" t="s">
        <v>285</v>
      </c>
      <c r="H35" s="884"/>
      <c r="I35" s="804"/>
      <c r="J35" s="1239"/>
      <c r="K35" s="1239"/>
    </row>
    <row r="36" spans="1:11" s="1240" customFormat="1" ht="12.95" customHeight="1" x14ac:dyDescent="0.2">
      <c r="A36" s="1421"/>
      <c r="B36" s="1422"/>
      <c r="C36" s="1242" t="s">
        <v>116</v>
      </c>
      <c r="D36" s="1243" t="s">
        <v>283</v>
      </c>
      <c r="E36" s="1244"/>
      <c r="F36" s="1232">
        <f>F35*6.6</f>
        <v>0</v>
      </c>
      <c r="G36" s="884" t="s">
        <v>69</v>
      </c>
      <c r="H36" s="884"/>
      <c r="I36" s="804"/>
      <c r="J36" s="1239"/>
      <c r="K36" s="1239"/>
    </row>
    <row r="37" spans="1:11" s="1240" customFormat="1" ht="12.95" customHeight="1" x14ac:dyDescent="0.2">
      <c r="A37" s="1421"/>
      <c r="B37" s="1422"/>
      <c r="C37" s="1242" t="s">
        <v>116</v>
      </c>
      <c r="D37" s="1245" t="s">
        <v>284</v>
      </c>
      <c r="E37" s="1244"/>
      <c r="F37" s="1241"/>
      <c r="G37" s="884" t="s">
        <v>286</v>
      </c>
      <c r="H37" s="884"/>
      <c r="I37" s="804"/>
      <c r="J37" s="1239"/>
      <c r="K37" s="1239"/>
    </row>
    <row r="38" spans="1:11" s="1240" customFormat="1" ht="12.95" customHeight="1" x14ac:dyDescent="0.2">
      <c r="A38" s="1421"/>
      <c r="B38" s="1422"/>
      <c r="C38" s="831"/>
      <c r="D38" s="1246"/>
      <c r="E38" s="1246"/>
      <c r="F38" s="1247">
        <f>F37*8.25</f>
        <v>0</v>
      </c>
      <c r="G38" s="886" t="s">
        <v>69</v>
      </c>
      <c r="H38" s="886"/>
      <c r="I38" s="1248"/>
      <c r="J38" s="1239"/>
      <c r="K38" s="1239"/>
    </row>
    <row r="39" spans="1:11" s="1240" customFormat="1" ht="12.95" customHeight="1" x14ac:dyDescent="0.2">
      <c r="A39" s="1421"/>
      <c r="B39" s="1422"/>
      <c r="C39" s="1421" t="s">
        <v>940</v>
      </c>
      <c r="D39" s="1422"/>
      <c r="E39" s="1422"/>
      <c r="F39" s="1249">
        <f>F36+F38</f>
        <v>0</v>
      </c>
      <c r="G39" s="780" t="s">
        <v>287</v>
      </c>
      <c r="H39" s="780"/>
      <c r="I39" s="804"/>
      <c r="J39" s="1239"/>
      <c r="K39" s="1239"/>
    </row>
    <row r="40" spans="1:11" s="1240" customFormat="1" ht="12.95" customHeight="1" x14ac:dyDescent="0.2">
      <c r="A40" s="1421"/>
      <c r="B40" s="1422"/>
      <c r="C40" s="1421"/>
      <c r="D40" s="1422"/>
      <c r="E40" s="1422"/>
      <c r="F40" s="803"/>
      <c r="G40" s="884"/>
      <c r="H40" s="884"/>
      <c r="I40" s="804"/>
      <c r="J40" s="1239"/>
      <c r="K40" s="1239"/>
    </row>
    <row r="41" spans="1:11" s="1240" customFormat="1" ht="22.7" customHeight="1" x14ac:dyDescent="0.2">
      <c r="A41" s="1421"/>
      <c r="B41" s="1422"/>
      <c r="C41" s="1421"/>
      <c r="D41" s="1422"/>
      <c r="E41" s="1422"/>
      <c r="F41" s="803" t="s">
        <v>288</v>
      </c>
      <c r="G41" s="884"/>
      <c r="H41" s="884"/>
      <c r="I41" s="1241"/>
      <c r="J41" s="1239"/>
      <c r="K41" s="1239"/>
    </row>
    <row r="42" spans="1:11" ht="22.7" hidden="1" customHeight="1" x14ac:dyDescent="0.2">
      <c r="A42" s="1421"/>
      <c r="B42" s="1422"/>
      <c r="C42" s="831"/>
      <c r="D42" s="1246"/>
      <c r="E42" s="1246"/>
      <c r="F42" s="1250"/>
      <c r="G42" s="884" t="s">
        <v>71</v>
      </c>
      <c r="H42" s="884"/>
      <c r="I42" s="1235"/>
    </row>
    <row r="43" spans="1:11" ht="19.7" hidden="1" customHeight="1" x14ac:dyDescent="0.2">
      <c r="A43" s="1421"/>
      <c r="B43" s="1422"/>
      <c r="C43" s="999"/>
      <c r="D43" s="1000"/>
      <c r="E43" s="1000"/>
      <c r="F43" s="995"/>
      <c r="G43" s="1001"/>
      <c r="H43" s="1001"/>
      <c r="I43" s="996"/>
    </row>
    <row r="44" spans="1:11" x14ac:dyDescent="0.2">
      <c r="A44" s="1688"/>
      <c r="B44" s="1689"/>
      <c r="C44" s="1002"/>
      <c r="D44" s="1003"/>
      <c r="E44" s="1003"/>
      <c r="F44" s="1693"/>
      <c r="G44" s="1694"/>
      <c r="H44" s="1694"/>
      <c r="I44" s="1695"/>
    </row>
    <row r="45" spans="1:11" ht="14.25" x14ac:dyDescent="0.2">
      <c r="A45" s="1354" t="s">
        <v>267</v>
      </c>
      <c r="B45" s="1355"/>
      <c r="C45" s="267" t="s">
        <v>742</v>
      </c>
      <c r="D45" s="25"/>
      <c r="E45" s="27"/>
      <c r="F45" s="141" t="s">
        <v>176</v>
      </c>
      <c r="G45" s="35"/>
      <c r="H45" s="35"/>
      <c r="I45" s="36"/>
    </row>
    <row r="46" spans="1:11" ht="14.25" x14ac:dyDescent="0.2">
      <c r="A46" s="1356"/>
      <c r="B46" s="1357"/>
      <c r="C46" s="28"/>
      <c r="D46" s="29"/>
      <c r="E46" s="30"/>
      <c r="F46" s="20" t="s">
        <v>265</v>
      </c>
      <c r="G46" s="255"/>
      <c r="H46" s="101"/>
      <c r="I46" s="102"/>
    </row>
    <row r="47" spans="1:11" ht="24" x14ac:dyDescent="0.2">
      <c r="A47" s="1356"/>
      <c r="B47" s="1357"/>
      <c r="C47" s="57" t="s">
        <v>265</v>
      </c>
      <c r="D47" s="29"/>
      <c r="E47" s="30"/>
      <c r="F47" s="1698" t="s">
        <v>272</v>
      </c>
      <c r="G47" s="1031" t="s">
        <v>273</v>
      </c>
      <c r="H47" s="1699" t="s">
        <v>274</v>
      </c>
      <c r="I47" s="257" t="s">
        <v>275</v>
      </c>
    </row>
    <row r="48" spans="1:11" ht="14.25" x14ac:dyDescent="0.2">
      <c r="A48" s="1356"/>
      <c r="B48" s="1357"/>
      <c r="C48" s="140" t="s">
        <v>116</v>
      </c>
      <c r="D48" s="63" t="s">
        <v>268</v>
      </c>
      <c r="E48" s="30"/>
      <c r="F48" s="1698"/>
      <c r="G48" s="1032" t="s">
        <v>278</v>
      </c>
      <c r="H48" s="1699"/>
      <c r="I48" s="259" t="s">
        <v>278</v>
      </c>
    </row>
    <row r="49" spans="1:9" ht="14.25" x14ac:dyDescent="0.2">
      <c r="A49" s="1356"/>
      <c r="B49" s="1357"/>
      <c r="C49" s="140" t="s">
        <v>116</v>
      </c>
      <c r="D49" s="63" t="s">
        <v>269</v>
      </c>
      <c r="E49" s="30"/>
      <c r="F49" s="260" t="s">
        <v>276</v>
      </c>
      <c r="G49" s="499"/>
      <c r="H49" s="500"/>
      <c r="I49" s="264" t="e">
        <f>G49/H49</f>
        <v>#DIV/0!</v>
      </c>
    </row>
    <row r="50" spans="1:9" ht="14.25" x14ac:dyDescent="0.2">
      <c r="A50" s="1356"/>
      <c r="B50" s="1357"/>
      <c r="C50" s="90" t="s">
        <v>266</v>
      </c>
      <c r="D50" s="29"/>
      <c r="E50" s="30"/>
      <c r="F50" s="260" t="s">
        <v>277</v>
      </c>
      <c r="G50" s="499"/>
      <c r="H50" s="500"/>
      <c r="I50" s="264" t="e">
        <f>G50/H50</f>
        <v>#DIV/0!</v>
      </c>
    </row>
    <row r="51" spans="1:9" ht="14.25" x14ac:dyDescent="0.2">
      <c r="A51" s="1356"/>
      <c r="B51" s="1357"/>
      <c r="C51" s="140" t="s">
        <v>116</v>
      </c>
      <c r="D51" s="63" t="s">
        <v>270</v>
      </c>
      <c r="E51" s="30"/>
      <c r="F51" s="263" t="s">
        <v>185</v>
      </c>
      <c r="G51" s="265">
        <f>SUM(G49:G50)</f>
        <v>0</v>
      </c>
      <c r="H51" s="266">
        <f>SUM(H49:H50)</f>
        <v>0</v>
      </c>
      <c r="I51" s="265" t="e">
        <f>G51/H51</f>
        <v>#DIV/0!</v>
      </c>
    </row>
    <row r="52" spans="1:9" ht="13.7" customHeight="1" x14ac:dyDescent="0.2">
      <c r="A52" s="1356"/>
      <c r="B52" s="1357"/>
      <c r="C52" s="140" t="s">
        <v>116</v>
      </c>
      <c r="D52" s="63" t="s">
        <v>271</v>
      </c>
      <c r="E52" s="30"/>
      <c r="F52" s="37"/>
      <c r="G52" s="21"/>
      <c r="H52" s="21"/>
      <c r="I52" s="14"/>
    </row>
    <row r="53" spans="1:9" x14ac:dyDescent="0.2">
      <c r="A53" s="1356"/>
      <c r="B53" s="1357"/>
      <c r="C53" s="249"/>
      <c r="D53" s="250"/>
      <c r="E53" s="251"/>
      <c r="F53" s="275" t="s">
        <v>266</v>
      </c>
      <c r="G53" s="262"/>
      <c r="H53" s="262"/>
      <c r="I53" s="1052"/>
    </row>
    <row r="54" spans="1:9" ht="24" x14ac:dyDescent="0.2">
      <c r="A54" s="1356"/>
      <c r="B54" s="1357"/>
      <c r="C54" s="249"/>
      <c r="D54" s="250"/>
      <c r="E54" s="251"/>
      <c r="F54" s="1677" t="s">
        <v>272</v>
      </c>
      <c r="G54" s="1031" t="s">
        <v>273</v>
      </c>
      <c r="H54" s="1677" t="s">
        <v>274</v>
      </c>
      <c r="I54" s="257" t="s">
        <v>275</v>
      </c>
    </row>
    <row r="55" spans="1:9" x14ac:dyDescent="0.2">
      <c r="A55" s="1356"/>
      <c r="B55" s="1357"/>
      <c r="C55" s="249"/>
      <c r="D55" s="250"/>
      <c r="E55" s="251"/>
      <c r="F55" s="1678"/>
      <c r="G55" s="1032" t="s">
        <v>278</v>
      </c>
      <c r="H55" s="1678"/>
      <c r="I55" s="259" t="s">
        <v>278</v>
      </c>
    </row>
    <row r="56" spans="1:9" x14ac:dyDescent="0.2">
      <c r="A56" s="1356"/>
      <c r="B56" s="1357"/>
      <c r="C56" s="249"/>
      <c r="D56" s="250"/>
      <c r="E56" s="251"/>
      <c r="F56" s="260" t="s">
        <v>276</v>
      </c>
      <c r="G56" s="499"/>
      <c r="H56" s="504"/>
      <c r="I56" s="264" t="e">
        <f>G56/H56</f>
        <v>#DIV/0!</v>
      </c>
    </row>
    <row r="57" spans="1:9" ht="15.6" customHeight="1" x14ac:dyDescent="0.2">
      <c r="A57" s="1356"/>
      <c r="B57" s="1357"/>
      <c r="C57" s="249"/>
      <c r="D57" s="250"/>
      <c r="E57" s="251"/>
      <c r="F57" s="260" t="s">
        <v>277</v>
      </c>
      <c r="G57" s="499"/>
      <c r="H57" s="504"/>
      <c r="I57" s="264" t="e">
        <f>G57/H57</f>
        <v>#DIV/0!</v>
      </c>
    </row>
    <row r="58" spans="1:9" ht="16.350000000000001" customHeight="1" x14ac:dyDescent="0.2">
      <c r="A58" s="1356"/>
      <c r="B58" s="1357"/>
      <c r="C58" s="249"/>
      <c r="D58" s="250"/>
      <c r="E58" s="251"/>
      <c r="F58" s="263" t="s">
        <v>185</v>
      </c>
      <c r="G58" s="265">
        <f>SUM(G56:G57)</f>
        <v>0</v>
      </c>
      <c r="H58" s="266">
        <f>SUM(H56:H57)</f>
        <v>0</v>
      </c>
      <c r="I58" s="265" t="e">
        <f>G58/H58</f>
        <v>#DIV/0!</v>
      </c>
    </row>
    <row r="59" spans="1:9" ht="13.7" customHeight="1" x14ac:dyDescent="0.2">
      <c r="A59" s="1356"/>
      <c r="B59" s="1357"/>
      <c r="C59" s="249"/>
      <c r="D59" s="250"/>
      <c r="E59" s="251"/>
      <c r="F59" s="276"/>
      <c r="G59" s="262"/>
      <c r="H59" s="262"/>
      <c r="I59" s="1052"/>
    </row>
    <row r="60" spans="1:9" ht="12.95" customHeight="1" x14ac:dyDescent="0.2">
      <c r="A60" s="1356"/>
      <c r="B60" s="1357"/>
      <c r="C60" s="269"/>
      <c r="D60" s="270"/>
      <c r="E60" s="271"/>
      <c r="F60" s="99" t="s">
        <v>279</v>
      </c>
      <c r="G60" s="38"/>
      <c r="H60" s="38"/>
      <c r="I60" s="342"/>
    </row>
    <row r="61" spans="1:9" ht="19.149999999999999" customHeight="1" x14ac:dyDescent="0.2">
      <c r="A61" s="1356"/>
      <c r="B61" s="1357"/>
      <c r="C61" s="269"/>
      <c r="D61" s="270"/>
      <c r="E61" s="271"/>
      <c r="F61" s="1544"/>
      <c r="G61" s="1545"/>
      <c r="H61" s="1545"/>
      <c r="I61" s="1546"/>
    </row>
    <row r="62" spans="1:9" ht="12.95" customHeight="1" x14ac:dyDescent="0.2">
      <c r="A62" s="1356"/>
      <c r="B62" s="1357"/>
      <c r="C62" s="269"/>
      <c r="D62" s="270"/>
      <c r="E62" s="271"/>
      <c r="F62" s="1679"/>
      <c r="G62" s="1478"/>
      <c r="H62" s="1478"/>
      <c r="I62" s="1479"/>
    </row>
    <row r="63" spans="1:9" ht="12.95" customHeight="1" x14ac:dyDescent="0.2">
      <c r="A63" s="1359"/>
      <c r="B63" s="1360"/>
      <c r="C63" s="272"/>
      <c r="D63" s="273"/>
      <c r="E63" s="274"/>
      <c r="F63" s="1547"/>
      <c r="G63" s="1480"/>
      <c r="H63" s="1480"/>
      <c r="I63" s="1481"/>
    </row>
    <row r="64" spans="1:9" ht="12.95" customHeight="1" x14ac:dyDescent="0.2">
      <c r="A64" s="1354" t="s">
        <v>280</v>
      </c>
      <c r="B64" s="1355"/>
      <c r="C64" s="1354" t="s">
        <v>51</v>
      </c>
      <c r="D64" s="1362"/>
      <c r="E64" s="1355"/>
      <c r="F64" s="43" t="s">
        <v>281</v>
      </c>
      <c r="G64" s="35"/>
      <c r="H64" s="35"/>
      <c r="I64" s="36"/>
    </row>
    <row r="65" spans="1:9" ht="12.95" customHeight="1" x14ac:dyDescent="0.2">
      <c r="A65" s="1356"/>
      <c r="B65" s="1357"/>
      <c r="C65" s="1356"/>
      <c r="D65" s="1361"/>
      <c r="E65" s="1357"/>
      <c r="F65" s="20"/>
      <c r="G65" s="21" t="s">
        <v>54</v>
      </c>
      <c r="H65" s="21"/>
      <c r="I65" s="14"/>
    </row>
    <row r="66" spans="1:9" ht="12.95" customHeight="1" x14ac:dyDescent="0.2">
      <c r="A66" s="1356"/>
      <c r="B66" s="1357"/>
      <c r="C66" s="1356"/>
      <c r="D66" s="1361"/>
      <c r="E66" s="1357"/>
      <c r="F66" s="20" t="s">
        <v>55</v>
      </c>
      <c r="G66" s="1564"/>
      <c r="H66" s="1565"/>
      <c r="I66" s="1566"/>
    </row>
    <row r="67" spans="1:9" ht="28.15" hidden="1" customHeight="1" x14ac:dyDescent="0.2">
      <c r="A67" s="1356"/>
      <c r="B67" s="1357"/>
      <c r="C67" s="1356"/>
      <c r="D67" s="1361"/>
      <c r="E67" s="1357"/>
      <c r="F67" s="20"/>
      <c r="G67" s="1567"/>
      <c r="H67" s="1568"/>
      <c r="I67" s="1569"/>
    </row>
    <row r="68" spans="1:9" ht="39.4" customHeight="1" x14ac:dyDescent="0.2">
      <c r="A68" s="1359"/>
      <c r="B68" s="1360"/>
      <c r="C68" s="1359"/>
      <c r="D68" s="1369"/>
      <c r="E68" s="1360"/>
      <c r="F68" s="22"/>
      <c r="G68" s="23"/>
      <c r="H68" s="23"/>
      <c r="I68" s="23"/>
    </row>
    <row r="69" spans="1:9" ht="16.350000000000001" customHeight="1" x14ac:dyDescent="0.2">
      <c r="A69" s="1696" t="s">
        <v>945</v>
      </c>
      <c r="B69" s="1697"/>
      <c r="C69" s="1354" t="s">
        <v>289</v>
      </c>
      <c r="D69" s="1362"/>
      <c r="E69" s="1355"/>
      <c r="F69" s="141" t="s">
        <v>128</v>
      </c>
      <c r="G69" s="35"/>
      <c r="H69" s="35"/>
      <c r="I69" s="36"/>
    </row>
    <row r="70" spans="1:9" ht="13.7" customHeight="1" x14ac:dyDescent="0.2">
      <c r="A70" s="1680"/>
      <c r="B70" s="1681"/>
      <c r="C70" s="1356"/>
      <c r="D70" s="1361"/>
      <c r="E70" s="1357"/>
      <c r="F70" s="20" t="s">
        <v>129</v>
      </c>
      <c r="G70" s="21"/>
      <c r="H70" s="21"/>
      <c r="I70" s="14"/>
    </row>
    <row r="71" spans="1:9" ht="13.7" customHeight="1" x14ac:dyDescent="0.2">
      <c r="A71" s="1680"/>
      <c r="B71" s="1681"/>
      <c r="C71" s="1356"/>
      <c r="D71" s="1361"/>
      <c r="E71" s="1357"/>
      <c r="F71" s="374"/>
      <c r="G71" s="1390" t="s">
        <v>293</v>
      </c>
      <c r="H71" s="1390"/>
      <c r="I71" s="1051">
        <f>F71*1/3*5.4</f>
        <v>0</v>
      </c>
    </row>
    <row r="72" spans="1:9" ht="13.7" customHeight="1" x14ac:dyDescent="0.2">
      <c r="A72" s="1680"/>
      <c r="B72" s="1681"/>
      <c r="C72" s="1356"/>
      <c r="D72" s="1361"/>
      <c r="E72" s="1357"/>
      <c r="F72" s="20"/>
      <c r="G72" s="1390"/>
      <c r="H72" s="1390"/>
      <c r="I72" s="14"/>
    </row>
    <row r="73" spans="1:9" ht="13.7" customHeight="1" x14ac:dyDescent="0.2">
      <c r="A73" s="1680" t="s">
        <v>115</v>
      </c>
      <c r="B73" s="1681"/>
      <c r="C73" s="31" t="s">
        <v>119</v>
      </c>
      <c r="D73" s="10"/>
      <c r="E73" s="8"/>
      <c r="F73" s="20"/>
      <c r="G73" s="1390" t="s">
        <v>131</v>
      </c>
      <c r="H73" s="1390"/>
      <c r="I73" s="512"/>
    </row>
    <row r="74" spans="1:9" ht="13.7" customHeight="1" x14ac:dyDescent="0.2">
      <c r="A74" s="1680"/>
      <c r="B74" s="1681"/>
      <c r="C74" s="140" t="s">
        <v>116</v>
      </c>
      <c r="D74" s="1361" t="s">
        <v>290</v>
      </c>
      <c r="E74" s="1357"/>
      <c r="F74" s="20"/>
      <c r="G74" s="1390"/>
      <c r="H74" s="1390"/>
      <c r="I74" s="14"/>
    </row>
    <row r="75" spans="1:9" ht="16.350000000000001" customHeight="1" x14ac:dyDescent="0.2">
      <c r="A75" s="1690" t="s">
        <v>946</v>
      </c>
      <c r="B75" s="1691"/>
      <c r="C75" s="9"/>
      <c r="D75" s="1361"/>
      <c r="E75" s="1357"/>
      <c r="F75" s="20"/>
      <c r="G75" s="1390"/>
      <c r="H75" s="1390"/>
      <c r="I75" s="1391"/>
    </row>
    <row r="76" spans="1:9" ht="12.95" customHeight="1" x14ac:dyDescent="0.2">
      <c r="A76" s="1692"/>
      <c r="B76" s="1691"/>
      <c r="C76" s="9"/>
      <c r="D76" s="1361"/>
      <c r="E76" s="1357"/>
      <c r="F76" s="20"/>
      <c r="G76" s="1390"/>
      <c r="H76" s="1390"/>
      <c r="I76" s="1391"/>
    </row>
    <row r="77" spans="1:9" ht="12.95" customHeight="1" x14ac:dyDescent="0.2">
      <c r="A77" s="1682" t="s">
        <v>947</v>
      </c>
      <c r="B77" s="1683"/>
      <c r="C77" s="140" t="s">
        <v>116</v>
      </c>
      <c r="D77" s="1361" t="s">
        <v>121</v>
      </c>
      <c r="E77" s="1357"/>
      <c r="F77" s="141" t="s">
        <v>133</v>
      </c>
      <c r="G77" s="35"/>
      <c r="H77" s="35"/>
      <c r="I77" s="36"/>
    </row>
    <row r="78" spans="1:9" ht="12.95" customHeight="1" x14ac:dyDescent="0.2">
      <c r="A78" s="1684"/>
      <c r="B78" s="1683"/>
      <c r="C78" s="9"/>
      <c r="D78" s="1361"/>
      <c r="E78" s="1357"/>
      <c r="F78" s="20" t="s">
        <v>134</v>
      </c>
      <c r="G78" s="21"/>
      <c r="H78" s="21"/>
      <c r="I78" s="14"/>
    </row>
    <row r="79" spans="1:9" ht="12.95" customHeight="1" x14ac:dyDescent="0.2">
      <c r="A79" s="1684"/>
      <c r="B79" s="1683"/>
      <c r="C79" s="708"/>
      <c r="D79" s="92"/>
      <c r="E79" s="709"/>
      <c r="F79" s="20"/>
      <c r="G79" s="46" t="s">
        <v>135</v>
      </c>
      <c r="H79" s="21"/>
      <c r="I79" s="14"/>
    </row>
    <row r="80" spans="1:9" ht="12.95" customHeight="1" x14ac:dyDescent="0.2">
      <c r="A80" s="1684"/>
      <c r="B80" s="1683"/>
      <c r="C80" s="277" t="s">
        <v>291</v>
      </c>
      <c r="D80" s="92"/>
      <c r="E80" s="709"/>
      <c r="F80" s="20"/>
      <c r="G80" s="21" t="s">
        <v>136</v>
      </c>
      <c r="H80" s="21"/>
      <c r="I80" s="14"/>
    </row>
    <row r="81" spans="1:9" ht="12.95" customHeight="1" x14ac:dyDescent="0.2">
      <c r="A81" s="1684"/>
      <c r="B81" s="1683"/>
      <c r="C81" s="1356" t="s">
        <v>292</v>
      </c>
      <c r="D81" s="1361"/>
      <c r="E81" s="1357"/>
      <c r="F81" s="20" t="s">
        <v>137</v>
      </c>
      <c r="G81" s="21"/>
      <c r="H81" s="21"/>
      <c r="I81" s="14"/>
    </row>
    <row r="82" spans="1:9" ht="15" customHeight="1" x14ac:dyDescent="0.2">
      <c r="A82" s="1684"/>
      <c r="B82" s="1683"/>
      <c r="C82" s="1356"/>
      <c r="D82" s="1361"/>
      <c r="E82" s="1357"/>
      <c r="F82" s="20"/>
      <c r="G82" s="1404" t="s">
        <v>138</v>
      </c>
      <c r="H82" s="1404"/>
      <c r="I82" s="1405"/>
    </row>
    <row r="83" spans="1:9" ht="15.6" customHeight="1" x14ac:dyDescent="0.2">
      <c r="A83" s="700"/>
      <c r="B83" s="1357"/>
      <c r="C83" s="1413" t="s">
        <v>123</v>
      </c>
      <c r="D83" s="1414"/>
      <c r="E83" s="1415"/>
      <c r="F83" s="20"/>
      <c r="G83" s="1404"/>
      <c r="H83" s="1404"/>
      <c r="I83" s="1405"/>
    </row>
    <row r="84" spans="1:9" ht="11.85" customHeight="1" x14ac:dyDescent="0.2">
      <c r="A84" s="9"/>
      <c r="B84" s="1357"/>
      <c r="C84" s="1416"/>
      <c r="D84" s="1417"/>
      <c r="E84" s="1418"/>
      <c r="F84" s="20"/>
      <c r="G84" s="1390" t="s">
        <v>294</v>
      </c>
      <c r="H84" s="1390"/>
      <c r="I84" s="1391"/>
    </row>
    <row r="85" spans="1:9" ht="15.6" customHeight="1" x14ac:dyDescent="0.2">
      <c r="A85" s="9"/>
      <c r="B85" s="1357"/>
      <c r="C85" s="1410" t="s">
        <v>124</v>
      </c>
      <c r="D85" s="1411"/>
      <c r="E85" s="1412"/>
      <c r="F85" s="20"/>
      <c r="G85" s="1390"/>
      <c r="H85" s="1390"/>
      <c r="I85" s="1391"/>
    </row>
    <row r="86" spans="1:9" ht="13.7" customHeight="1" x14ac:dyDescent="0.2">
      <c r="A86" s="9"/>
      <c r="B86" s="1357"/>
      <c r="C86" s="1413"/>
      <c r="D86" s="1414"/>
      <c r="E86" s="1415"/>
      <c r="F86" s="1406"/>
      <c r="G86" s="1407"/>
      <c r="H86" s="1407"/>
      <c r="I86" s="1408"/>
    </row>
    <row r="87" spans="1:9" ht="12.95" customHeight="1" x14ac:dyDescent="0.2">
      <c r="A87" s="9"/>
      <c r="B87" s="1357"/>
      <c r="C87" s="1416"/>
      <c r="D87" s="1417"/>
      <c r="E87" s="1418"/>
      <c r="F87" s="1406"/>
      <c r="G87" s="1407"/>
      <c r="H87" s="1407"/>
      <c r="I87" s="1408"/>
    </row>
    <row r="88" spans="1:9" ht="13.7" customHeight="1" x14ac:dyDescent="0.2">
      <c r="A88" s="9"/>
      <c r="B88" s="8"/>
      <c r="C88" s="1410" t="s">
        <v>125</v>
      </c>
      <c r="D88" s="1411"/>
      <c r="E88" s="1412"/>
      <c r="F88" s="20"/>
      <c r="G88" s="21"/>
      <c r="H88" s="21"/>
      <c r="I88" s="14"/>
    </row>
    <row r="89" spans="1:9" ht="41.45" customHeight="1" x14ac:dyDescent="0.2">
      <c r="A89" s="9"/>
      <c r="B89" s="73"/>
      <c r="C89" s="1416"/>
      <c r="D89" s="1417"/>
      <c r="E89" s="1418"/>
      <c r="F89" s="1030"/>
      <c r="G89" s="1390"/>
      <c r="H89" s="1390"/>
      <c r="I89" s="1391"/>
    </row>
    <row r="90" spans="1:9" ht="15" customHeight="1" x14ac:dyDescent="0.2">
      <c r="A90" s="9"/>
      <c r="B90" s="8"/>
      <c r="C90" s="1685" t="s">
        <v>126</v>
      </c>
      <c r="D90" s="1686"/>
      <c r="E90" s="1687"/>
      <c r="F90" s="20"/>
      <c r="G90" s="1390"/>
      <c r="H90" s="1390"/>
      <c r="I90" s="1391"/>
    </row>
    <row r="91" spans="1:9" x14ac:dyDescent="0.2">
      <c r="A91" s="9"/>
      <c r="B91" s="8"/>
      <c r="C91" s="1410" t="s">
        <v>127</v>
      </c>
      <c r="D91" s="1411"/>
      <c r="E91" s="1412"/>
      <c r="F91" s="1030"/>
      <c r="G91" s="1390"/>
      <c r="H91" s="1390"/>
      <c r="I91" s="1391"/>
    </row>
    <row r="92" spans="1:9" x14ac:dyDescent="0.2">
      <c r="A92" s="11"/>
      <c r="B92" s="13"/>
      <c r="C92" s="1416"/>
      <c r="D92" s="1417"/>
      <c r="E92" s="1418"/>
      <c r="F92" s="22"/>
      <c r="G92" s="1375"/>
      <c r="H92" s="1375"/>
      <c r="I92" s="1376"/>
    </row>
  </sheetData>
  <sheetProtection algorithmName="SHA-512" hashValue="uBaUj26eLCdPPUIV+Nt0lobIvNu1YuK3WBoHB/IDTAE1iO8Ceq15ntJL1stRX2xM07bQHFno4DO5I5k3JfLUNw==" saltValue="s/3OBBYpWRTr2KLhFhq4Yg==" spinCount="100000" sheet="1" objects="1" scenarios="1" selectLockedCells="1" selectUnlockedCells="1"/>
  <mergeCells count="70">
    <mergeCell ref="A34:B44"/>
    <mergeCell ref="G82:I83"/>
    <mergeCell ref="A64:B68"/>
    <mergeCell ref="A75:B76"/>
    <mergeCell ref="G75:I76"/>
    <mergeCell ref="C81:E82"/>
    <mergeCell ref="C83:E84"/>
    <mergeCell ref="C39:E41"/>
    <mergeCell ref="F34:I34"/>
    <mergeCell ref="C34:E35"/>
    <mergeCell ref="F44:I44"/>
    <mergeCell ref="A69:B72"/>
    <mergeCell ref="C69:E72"/>
    <mergeCell ref="G71:H72"/>
    <mergeCell ref="F47:F48"/>
    <mergeCell ref="H47:H48"/>
    <mergeCell ref="G91:I92"/>
    <mergeCell ref="C91:E92"/>
    <mergeCell ref="C88:E89"/>
    <mergeCell ref="C90:E90"/>
    <mergeCell ref="G89:I90"/>
    <mergeCell ref="B83:B87"/>
    <mergeCell ref="G84:I85"/>
    <mergeCell ref="D77:E78"/>
    <mergeCell ref="F54:F55"/>
    <mergeCell ref="H54:H55"/>
    <mergeCell ref="C64:E68"/>
    <mergeCell ref="G66:I67"/>
    <mergeCell ref="F61:I63"/>
    <mergeCell ref="F86:I87"/>
    <mergeCell ref="A73:B74"/>
    <mergeCell ref="G73:H74"/>
    <mergeCell ref="D74:E76"/>
    <mergeCell ref="A45:B63"/>
    <mergeCell ref="C85:E87"/>
    <mergeCell ref="A77:B82"/>
    <mergeCell ref="I13:I14"/>
    <mergeCell ref="A28:B33"/>
    <mergeCell ref="C28:D28"/>
    <mergeCell ref="C29:E29"/>
    <mergeCell ref="C30:E33"/>
    <mergeCell ref="F28:I28"/>
    <mergeCell ref="F29:F30"/>
    <mergeCell ref="F31:F32"/>
    <mergeCell ref="A8:B8"/>
    <mergeCell ref="C8:E8"/>
    <mergeCell ref="F8:I8"/>
    <mergeCell ref="G29:H30"/>
    <mergeCell ref="A25:I25"/>
    <mergeCell ref="F15:G16"/>
    <mergeCell ref="H15:H16"/>
    <mergeCell ref="I15:I16"/>
    <mergeCell ref="H17:H18"/>
    <mergeCell ref="I17:I18"/>
    <mergeCell ref="A26:I27"/>
    <mergeCell ref="A11:B24"/>
    <mergeCell ref="C11:E24"/>
    <mergeCell ref="F11:H12"/>
    <mergeCell ref="F13:G14"/>
    <mergeCell ref="H13:H14"/>
    <mergeCell ref="A7:I7"/>
    <mergeCell ref="A5:I5"/>
    <mergeCell ref="A6:I6"/>
    <mergeCell ref="A1:D1"/>
    <mergeCell ref="E1:G1"/>
    <mergeCell ref="H1:I4"/>
    <mergeCell ref="A2:D2"/>
    <mergeCell ref="B3:G3"/>
    <mergeCell ref="A4:G4"/>
    <mergeCell ref="F2:G2"/>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2" r:id="rId4" name="Check Box 8">
              <controlPr defaultSize="0" autoFill="0" autoLine="0" autoPict="0">
                <anchor moveWithCells="1">
                  <from>
                    <xdr:col>5</xdr:col>
                    <xdr:colOff>695325</xdr:colOff>
                    <xdr:row>64</xdr:row>
                    <xdr:rowOff>19050</xdr:rowOff>
                  </from>
                  <to>
                    <xdr:col>5</xdr:col>
                    <xdr:colOff>923925</xdr:colOff>
                    <xdr:row>65</xdr:row>
                    <xdr:rowOff>19050</xdr:rowOff>
                  </to>
                </anchor>
              </controlPr>
            </control>
          </mc:Choice>
        </mc:AlternateContent>
        <mc:AlternateContent xmlns:mc="http://schemas.openxmlformats.org/markup-compatibility/2006">
          <mc:Choice Requires="x14">
            <control shapeId="6166" r:id="rId5" name="Check Box 22">
              <controlPr defaultSize="0" autoFill="0" autoLine="0" autoPict="0">
                <anchor moveWithCells="1">
                  <from>
                    <xdr:col>5</xdr:col>
                    <xdr:colOff>304800</xdr:colOff>
                    <xdr:row>78</xdr:row>
                    <xdr:rowOff>0</xdr:rowOff>
                  </from>
                  <to>
                    <xdr:col>5</xdr:col>
                    <xdr:colOff>504825</xdr:colOff>
                    <xdr:row>79</xdr:row>
                    <xdr:rowOff>9525</xdr:rowOff>
                  </to>
                </anchor>
              </controlPr>
            </control>
          </mc:Choice>
        </mc:AlternateContent>
        <mc:AlternateContent xmlns:mc="http://schemas.openxmlformats.org/markup-compatibility/2006">
          <mc:Choice Requires="x14">
            <control shapeId="6167" r:id="rId6" name="Check Box 23">
              <controlPr defaultSize="0" autoFill="0" autoLine="0" autoPict="0">
                <anchor moveWithCells="1">
                  <from>
                    <xdr:col>5</xdr:col>
                    <xdr:colOff>304800</xdr:colOff>
                    <xdr:row>79</xdr:row>
                    <xdr:rowOff>0</xdr:rowOff>
                  </from>
                  <to>
                    <xdr:col>5</xdr:col>
                    <xdr:colOff>504825</xdr:colOff>
                    <xdr:row>80</xdr:row>
                    <xdr:rowOff>9525</xdr:rowOff>
                  </to>
                </anchor>
              </controlPr>
            </control>
          </mc:Choice>
        </mc:AlternateContent>
        <mc:AlternateContent xmlns:mc="http://schemas.openxmlformats.org/markup-compatibility/2006">
          <mc:Choice Requires="x14">
            <control shapeId="6168" r:id="rId7" name="Check Box 24">
              <controlPr defaultSize="0" autoFill="0" autoLine="0" autoPict="0">
                <anchor moveWithCells="1">
                  <from>
                    <xdr:col>5</xdr:col>
                    <xdr:colOff>304800</xdr:colOff>
                    <xdr:row>81</xdr:row>
                    <xdr:rowOff>0</xdr:rowOff>
                  </from>
                  <to>
                    <xdr:col>5</xdr:col>
                    <xdr:colOff>504825</xdr:colOff>
                    <xdr:row>81</xdr:row>
                    <xdr:rowOff>180975</xdr:rowOff>
                  </to>
                </anchor>
              </controlPr>
            </control>
          </mc:Choice>
        </mc:AlternateContent>
        <mc:AlternateContent xmlns:mc="http://schemas.openxmlformats.org/markup-compatibility/2006">
          <mc:Choice Requires="x14">
            <control shapeId="6169" r:id="rId8" name="Check Box 25">
              <controlPr defaultSize="0" autoFill="0" autoLine="0" autoPict="0">
                <anchor moveWithCells="1">
                  <from>
                    <xdr:col>5</xdr:col>
                    <xdr:colOff>304800</xdr:colOff>
                    <xdr:row>83</xdr:row>
                    <xdr:rowOff>0</xdr:rowOff>
                  </from>
                  <to>
                    <xdr:col>5</xdr:col>
                    <xdr:colOff>504825</xdr:colOff>
                    <xdr:row>84</xdr:row>
                    <xdr:rowOff>57150</xdr:rowOff>
                  </to>
                </anchor>
              </controlPr>
            </control>
          </mc:Choice>
        </mc:AlternateContent>
        <mc:AlternateContent xmlns:mc="http://schemas.openxmlformats.org/markup-compatibility/2006">
          <mc:Choice Requires="x14">
            <control shapeId="6145" r:id="rId9" name="Check Box 1">
              <controlPr defaultSize="0" autoFill="0" autoLine="0" autoPict="0">
                <anchor moveWithCells="1">
                  <from>
                    <xdr:col>5</xdr:col>
                    <xdr:colOff>714375</xdr:colOff>
                    <xdr:row>28</xdr:row>
                    <xdr:rowOff>66675</xdr:rowOff>
                  </from>
                  <to>
                    <xdr:col>5</xdr:col>
                    <xdr:colOff>876300</xdr:colOff>
                    <xdr:row>29</xdr:row>
                    <xdr:rowOff>133350</xdr:rowOff>
                  </to>
                </anchor>
              </controlPr>
            </control>
          </mc:Choice>
        </mc:AlternateContent>
        <mc:AlternateContent xmlns:mc="http://schemas.openxmlformats.org/markup-compatibility/2006">
          <mc:Choice Requires="x14">
            <control shapeId="6146" r:id="rId10" name="Check Box 2">
              <controlPr defaultSize="0" autoFill="0" autoLine="0" autoPict="0">
                <anchor moveWithCells="1">
                  <from>
                    <xdr:col>5</xdr:col>
                    <xdr:colOff>733425</xdr:colOff>
                    <xdr:row>29</xdr:row>
                    <xdr:rowOff>133350</xdr:rowOff>
                  </from>
                  <to>
                    <xdr:col>5</xdr:col>
                    <xdr:colOff>962025</xdr:colOff>
                    <xdr:row>31</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4"/>
  <sheetViews>
    <sheetView view="pageLayout" topLeftCell="A5" zoomScale="120" zoomScaleNormal="100" zoomScalePageLayoutView="120" workbookViewId="0">
      <selection activeCell="A6" sqref="A6:I23"/>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1" width="11.21875" style="278"/>
    <col min="12" max="16384" width="11.21875" style="1"/>
  </cols>
  <sheetData>
    <row r="1" spans="1:11" x14ac:dyDescent="0.2">
      <c r="A1" s="1660" t="s">
        <v>2</v>
      </c>
      <c r="B1" s="1661"/>
      <c r="C1" s="1661"/>
      <c r="D1" s="1662"/>
      <c r="E1" s="1660" t="s">
        <v>0</v>
      </c>
      <c r="F1" s="1661"/>
      <c r="G1" s="1662"/>
      <c r="H1" s="1526"/>
      <c r="I1" s="1526"/>
    </row>
    <row r="2" spans="1:11" ht="15.6" customHeight="1" x14ac:dyDescent="0.2">
      <c r="A2" s="1503"/>
      <c r="B2" s="1451"/>
      <c r="C2" s="1451"/>
      <c r="D2" s="1452"/>
      <c r="E2" s="298">
        <v>276</v>
      </c>
      <c r="F2" s="1504"/>
      <c r="G2" s="1528"/>
      <c r="H2" s="1526"/>
      <c r="I2" s="1526"/>
    </row>
    <row r="3" spans="1:11" x14ac:dyDescent="0.2">
      <c r="A3" s="2" t="s">
        <v>1</v>
      </c>
      <c r="B3" s="1488"/>
      <c r="C3" s="1489"/>
      <c r="D3" s="1489"/>
      <c r="E3" s="1489"/>
      <c r="F3" s="1489"/>
      <c r="G3" s="1529"/>
      <c r="H3" s="1526"/>
      <c r="I3" s="1526"/>
    </row>
    <row r="4" spans="1:11" x14ac:dyDescent="0.2">
      <c r="A4" s="1496"/>
      <c r="B4" s="1496"/>
      <c r="C4" s="1496"/>
      <c r="D4" s="1496"/>
      <c r="E4" s="1496"/>
      <c r="F4" s="1496"/>
      <c r="G4" s="1496"/>
      <c r="H4" s="1527"/>
      <c r="I4" s="1527"/>
    </row>
    <row r="5" spans="1:11" x14ac:dyDescent="0.2">
      <c r="A5" s="1490" t="s">
        <v>697</v>
      </c>
      <c r="B5" s="1491"/>
      <c r="C5" s="1491"/>
      <c r="D5" s="1491"/>
      <c r="E5" s="1491"/>
      <c r="F5" s="1491"/>
      <c r="G5" s="1491"/>
      <c r="H5" s="1491"/>
      <c r="I5" s="1492"/>
    </row>
    <row r="6" spans="1:11" ht="35.450000000000003" customHeight="1" x14ac:dyDescent="0.2">
      <c r="A6" s="1716" t="s">
        <v>892</v>
      </c>
      <c r="B6" s="1717"/>
      <c r="C6" s="1717"/>
      <c r="D6" s="1717"/>
      <c r="E6" s="1717"/>
      <c r="F6" s="1717"/>
      <c r="G6" s="1717"/>
      <c r="H6" s="1717"/>
      <c r="I6" s="1718"/>
    </row>
    <row r="7" spans="1:11" ht="29.85" customHeight="1" x14ac:dyDescent="0.2">
      <c r="A7" s="1379" t="s">
        <v>4</v>
      </c>
      <c r="B7" s="1380"/>
      <c r="C7" s="1379" t="s">
        <v>5</v>
      </c>
      <c r="D7" s="1381"/>
      <c r="E7" s="1380"/>
      <c r="F7" s="1505" t="s">
        <v>6</v>
      </c>
      <c r="G7" s="1506"/>
      <c r="H7" s="1506"/>
      <c r="I7" s="1507"/>
    </row>
    <row r="8" spans="1:11" customFormat="1" ht="15" x14ac:dyDescent="0.2">
      <c r="A8" s="1033" t="s">
        <v>7</v>
      </c>
      <c r="B8" s="1049"/>
      <c r="C8" s="1049"/>
      <c r="D8" s="1049"/>
      <c r="E8" s="1049"/>
      <c r="F8" s="1049"/>
      <c r="G8" s="1049"/>
      <c r="H8" s="1049"/>
      <c r="I8" s="1050"/>
    </row>
    <row r="9" spans="1:11" s="3" customFormat="1" ht="19.149999999999999" customHeight="1" x14ac:dyDescent="0.2">
      <c r="A9" s="4"/>
      <c r="B9" s="5"/>
      <c r="C9" s="6"/>
      <c r="D9" s="7"/>
      <c r="E9" s="5"/>
      <c r="F9" s="17"/>
      <c r="G9" s="18"/>
      <c r="H9" s="18"/>
      <c r="I9" s="19"/>
      <c r="J9" s="279"/>
      <c r="K9" s="279"/>
    </row>
    <row r="10" spans="1:11" ht="12.95" customHeight="1" x14ac:dyDescent="0.2">
      <c r="A10" s="1356" t="s">
        <v>743</v>
      </c>
      <c r="B10" s="1357"/>
      <c r="C10" s="1356" t="s">
        <v>295</v>
      </c>
      <c r="D10" s="1361"/>
      <c r="E10" s="1357"/>
      <c r="F10" s="1510" t="s">
        <v>8</v>
      </c>
      <c r="G10" s="1511"/>
      <c r="H10" s="1511"/>
      <c r="I10" s="14"/>
    </row>
    <row r="11" spans="1:11" ht="14.25" customHeight="1" x14ac:dyDescent="0.2">
      <c r="A11" s="1356"/>
      <c r="B11" s="1357"/>
      <c r="C11" s="1356"/>
      <c r="D11" s="1361"/>
      <c r="E11" s="1357"/>
      <c r="F11" s="1510"/>
      <c r="G11" s="1511"/>
      <c r="H11" s="1511"/>
      <c r="I11" s="14"/>
    </row>
    <row r="12" spans="1:11" ht="12.95" customHeight="1" x14ac:dyDescent="0.2">
      <c r="A12" s="1356"/>
      <c r="B12" s="1357"/>
      <c r="C12" s="1356"/>
      <c r="D12" s="1361"/>
      <c r="E12" s="1357"/>
      <c r="F12" s="1382" t="s">
        <v>9</v>
      </c>
      <c r="G12" s="1383"/>
      <c r="H12" s="1384"/>
      <c r="I12" s="1386" t="s">
        <v>12</v>
      </c>
    </row>
    <row r="13" spans="1:11" ht="12.95" customHeight="1" x14ac:dyDescent="0.2">
      <c r="A13" s="1356"/>
      <c r="B13" s="1357"/>
      <c r="C13" s="1356"/>
      <c r="D13" s="1361"/>
      <c r="E13" s="1357"/>
      <c r="F13" s="1382"/>
      <c r="G13" s="1383"/>
      <c r="H13" s="1385"/>
      <c r="I13" s="1386"/>
    </row>
    <row r="14" spans="1:11" ht="12.95" customHeight="1" x14ac:dyDescent="0.2">
      <c r="A14" s="1356"/>
      <c r="B14" s="1357"/>
      <c r="C14" s="1356"/>
      <c r="D14" s="1361"/>
      <c r="E14" s="1357"/>
      <c r="F14" s="1382" t="s">
        <v>10</v>
      </c>
      <c r="G14" s="1383"/>
      <c r="H14" s="1384"/>
      <c r="I14" s="1386" t="s">
        <v>12</v>
      </c>
    </row>
    <row r="15" spans="1:11" ht="12.95" customHeight="1" x14ac:dyDescent="0.2">
      <c r="A15" s="1356"/>
      <c r="B15" s="1357"/>
      <c r="C15" s="1356"/>
      <c r="D15" s="1361"/>
      <c r="E15" s="1357"/>
      <c r="F15" s="1382"/>
      <c r="G15" s="1383"/>
      <c r="H15" s="1385"/>
      <c r="I15" s="1386"/>
    </row>
    <row r="16" spans="1:11" ht="12.95" customHeight="1" x14ac:dyDescent="0.2">
      <c r="A16" s="1356"/>
      <c r="B16" s="1357"/>
      <c r="C16" s="1356"/>
      <c r="D16" s="1361"/>
      <c r="E16" s="1357"/>
      <c r="F16" s="45" t="s">
        <v>11</v>
      </c>
      <c r="G16" s="15"/>
      <c r="H16" s="1484" t="e">
        <f>H14*100/H12</f>
        <v>#DIV/0!</v>
      </c>
      <c r="I16" s="1386" t="s">
        <v>13</v>
      </c>
    </row>
    <row r="17" spans="1:9" ht="12.95" customHeight="1" x14ac:dyDescent="0.2">
      <c r="A17" s="1356"/>
      <c r="B17" s="1357"/>
      <c r="C17" s="1356"/>
      <c r="D17" s="1361"/>
      <c r="E17" s="1357"/>
      <c r="F17" s="45"/>
      <c r="G17" s="15"/>
      <c r="H17" s="1484"/>
      <c r="I17" s="1386"/>
    </row>
    <row r="18" spans="1:9" ht="12.95" customHeight="1" x14ac:dyDescent="0.2">
      <c r="A18" s="1356"/>
      <c r="B18" s="1357"/>
      <c r="C18" s="1356"/>
      <c r="D18" s="1361"/>
      <c r="E18" s="1357"/>
      <c r="F18" s="20"/>
      <c r="G18" s="21"/>
      <c r="H18" s="21"/>
      <c r="I18" s="14"/>
    </row>
    <row r="19" spans="1:9" ht="12.95" customHeight="1" x14ac:dyDescent="0.2">
      <c r="A19" s="1356"/>
      <c r="B19" s="1357"/>
      <c r="C19" s="1356"/>
      <c r="D19" s="1361"/>
      <c r="E19" s="1357"/>
      <c r="F19" s="20"/>
      <c r="G19" s="21"/>
      <c r="H19" s="21"/>
      <c r="I19" s="14"/>
    </row>
    <row r="20" spans="1:9" ht="12.95" customHeight="1" x14ac:dyDescent="0.2">
      <c r="A20" s="1356"/>
      <c r="B20" s="1357"/>
      <c r="C20" s="1356"/>
      <c r="D20" s="1361"/>
      <c r="E20" s="1357"/>
      <c r="F20" s="20"/>
      <c r="G20" s="21"/>
      <c r="H20" s="21"/>
      <c r="I20" s="14"/>
    </row>
    <row r="21" spans="1:9" ht="12.95" customHeight="1" x14ac:dyDescent="0.2">
      <c r="A21" s="1356"/>
      <c r="B21" s="1357"/>
      <c r="C21" s="1356"/>
      <c r="D21" s="1361"/>
      <c r="E21" s="1357"/>
      <c r="F21" s="20"/>
      <c r="G21" s="21"/>
      <c r="H21" s="21"/>
      <c r="I21" s="14"/>
    </row>
    <row r="22" spans="1:9" ht="12.95" hidden="1" customHeight="1" x14ac:dyDescent="0.2">
      <c r="A22" s="1356"/>
      <c r="B22" s="1357"/>
      <c r="C22" s="1356"/>
      <c r="D22" s="1361"/>
      <c r="E22" s="1357"/>
      <c r="F22" s="20"/>
      <c r="G22" s="21"/>
      <c r="H22" s="21"/>
      <c r="I22" s="14"/>
    </row>
    <row r="23" spans="1:9" ht="22.7" hidden="1" customHeight="1" x14ac:dyDescent="0.2">
      <c r="A23" s="1359"/>
      <c r="B23" s="1360"/>
      <c r="C23" s="1359"/>
      <c r="D23" s="1369"/>
      <c r="E23" s="1360"/>
      <c r="F23" s="22"/>
      <c r="G23" s="23"/>
      <c r="H23" s="23"/>
      <c r="I23" s="24"/>
    </row>
    <row r="24" spans="1:9" ht="13.7" customHeight="1" x14ac:dyDescent="0.2">
      <c r="A24" s="1644" t="s">
        <v>748</v>
      </c>
      <c r="B24" s="1645"/>
      <c r="C24" s="1645"/>
      <c r="D24" s="1645"/>
      <c r="E24" s="1645"/>
      <c r="F24" s="1645"/>
      <c r="G24" s="1645"/>
      <c r="H24" s="1645"/>
      <c r="I24" s="1646"/>
    </row>
    <row r="25" spans="1:9" ht="13.7" customHeight="1" x14ac:dyDescent="0.2">
      <c r="A25" s="1648" t="s">
        <v>861</v>
      </c>
      <c r="B25" s="1649"/>
      <c r="C25" s="1649"/>
      <c r="D25" s="1649"/>
      <c r="E25" s="1649"/>
      <c r="F25" s="1649"/>
      <c r="G25" s="1649"/>
      <c r="H25" s="1649"/>
      <c r="I25" s="1650"/>
    </row>
    <row r="26" spans="1:9" ht="14.25" customHeight="1" x14ac:dyDescent="0.2">
      <c r="A26" s="1651"/>
      <c r="B26" s="1652"/>
      <c r="C26" s="1652"/>
      <c r="D26" s="1652"/>
      <c r="E26" s="1652"/>
      <c r="F26" s="1652"/>
      <c r="G26" s="1652"/>
      <c r="H26" s="1652"/>
      <c r="I26" s="1653"/>
    </row>
    <row r="27" spans="1:9" s="278" customFormat="1" ht="2.25" hidden="1" customHeight="1" x14ac:dyDescent="0.2">
      <c r="A27" s="1721" t="s">
        <v>4</v>
      </c>
      <c r="B27" s="1722"/>
      <c r="C27" s="1721" t="s">
        <v>5</v>
      </c>
      <c r="D27" s="1723"/>
      <c r="E27" s="1722"/>
      <c r="F27" s="1724" t="s">
        <v>6</v>
      </c>
      <c r="G27" s="1725"/>
      <c r="H27" s="1725"/>
      <c r="I27" s="1726"/>
    </row>
    <row r="28" spans="1:9" ht="12.95" customHeight="1" x14ac:dyDescent="0.2">
      <c r="A28" s="1576" t="s">
        <v>812</v>
      </c>
      <c r="B28" s="1355"/>
      <c r="C28" s="1576" t="s">
        <v>811</v>
      </c>
      <c r="D28" s="1583"/>
      <c r="E28" s="134"/>
      <c r="F28" s="1521" t="s">
        <v>264</v>
      </c>
      <c r="G28" s="1522"/>
      <c r="H28" s="1522"/>
      <c r="I28" s="1675"/>
    </row>
    <row r="29" spans="1:9" ht="28.15" customHeight="1" x14ac:dyDescent="0.2">
      <c r="A29" s="1356"/>
      <c r="B29" s="1357"/>
      <c r="C29" s="1421" t="s">
        <v>194</v>
      </c>
      <c r="D29" s="1422"/>
      <c r="E29" s="1423"/>
      <c r="F29" s="1382"/>
      <c r="G29" s="1668" t="s">
        <v>265</v>
      </c>
      <c r="H29" s="1668"/>
      <c r="I29" s="14"/>
    </row>
    <row r="30" spans="1:9" x14ac:dyDescent="0.2">
      <c r="A30" s="1356"/>
      <c r="B30" s="1357"/>
      <c r="C30" s="1421" t="s">
        <v>931</v>
      </c>
      <c r="D30" s="1422"/>
      <c r="E30" s="1423"/>
      <c r="F30" s="1382"/>
      <c r="G30" s="1668"/>
      <c r="H30" s="1668"/>
      <c r="I30" s="14"/>
    </row>
    <row r="31" spans="1:9" x14ac:dyDescent="0.2">
      <c r="A31" s="1356"/>
      <c r="B31" s="1357"/>
      <c r="C31" s="1421"/>
      <c r="D31" s="1422"/>
      <c r="E31" s="1423"/>
      <c r="F31" s="1676"/>
      <c r="G31" s="1668" t="s">
        <v>266</v>
      </c>
      <c r="H31" s="1668"/>
      <c r="I31" s="14"/>
    </row>
    <row r="32" spans="1:9" ht="13.7" customHeight="1" x14ac:dyDescent="0.2">
      <c r="A32" s="1356"/>
      <c r="B32" s="1357"/>
      <c r="C32" s="1421"/>
      <c r="D32" s="1422"/>
      <c r="E32" s="1423"/>
      <c r="F32" s="1676"/>
      <c r="G32" s="1668"/>
      <c r="H32" s="1668"/>
      <c r="I32" s="14"/>
    </row>
    <row r="33" spans="1:9" ht="48.2" customHeight="1" x14ac:dyDescent="0.2">
      <c r="A33" s="1359"/>
      <c r="B33" s="1360"/>
      <c r="C33" s="1688"/>
      <c r="D33" s="1689"/>
      <c r="E33" s="1712"/>
      <c r="F33" s="253"/>
      <c r="G33" s="254"/>
      <c r="H33" s="254"/>
      <c r="I33" s="830"/>
    </row>
    <row r="34" spans="1:9" s="278" customFormat="1" ht="23.85" customHeight="1" x14ac:dyDescent="0.2">
      <c r="A34" s="1540" t="s">
        <v>744</v>
      </c>
      <c r="B34" s="1541"/>
      <c r="C34" s="1576" t="s">
        <v>745</v>
      </c>
      <c r="D34" s="1583"/>
      <c r="E34" s="1577"/>
      <c r="F34" s="35"/>
      <c r="G34" s="832"/>
      <c r="H34" s="833"/>
      <c r="I34" s="834"/>
    </row>
    <row r="35" spans="1:9" s="278" customFormat="1" ht="33.4" customHeight="1" x14ac:dyDescent="0.2">
      <c r="A35" s="1711" t="s">
        <v>868</v>
      </c>
      <c r="B35" s="1422"/>
      <c r="C35" s="1421"/>
      <c r="D35" s="1422"/>
      <c r="E35" s="1423"/>
      <c r="F35" s="1698" t="s">
        <v>296</v>
      </c>
      <c r="G35" s="816" t="s">
        <v>746</v>
      </c>
      <c r="H35" s="1699" t="s">
        <v>299</v>
      </c>
      <c r="I35" s="257" t="s">
        <v>747</v>
      </c>
    </row>
    <row r="36" spans="1:9" s="278" customFormat="1" ht="12.95" customHeight="1" x14ac:dyDescent="0.2">
      <c r="A36" s="1711" t="s">
        <v>869</v>
      </c>
      <c r="B36" s="1422"/>
      <c r="C36" s="1421"/>
      <c r="D36" s="1422"/>
      <c r="E36" s="1423"/>
      <c r="F36" s="1698"/>
      <c r="G36" s="817" t="s">
        <v>278</v>
      </c>
      <c r="H36" s="1699"/>
      <c r="I36" s="259" t="s">
        <v>278</v>
      </c>
    </row>
    <row r="37" spans="1:9" s="278" customFormat="1" ht="12.95" customHeight="1" x14ac:dyDescent="0.2">
      <c r="A37" s="1421"/>
      <c r="B37" s="1422"/>
      <c r="C37" s="1421"/>
      <c r="D37" s="1422"/>
      <c r="E37" s="1423"/>
      <c r="F37" s="836" t="s">
        <v>297</v>
      </c>
      <c r="G37" s="499"/>
      <c r="H37" s="500"/>
      <c r="I37" s="264" t="e">
        <f>G37/H37</f>
        <v>#DIV/0!</v>
      </c>
    </row>
    <row r="38" spans="1:9" s="278" customFormat="1" ht="12.95" customHeight="1" x14ac:dyDescent="0.2">
      <c r="A38" s="831" t="s">
        <v>813</v>
      </c>
      <c r="B38" s="835"/>
      <c r="C38" s="1421"/>
      <c r="D38" s="1422"/>
      <c r="E38" s="1423"/>
      <c r="F38" s="836" t="s">
        <v>870</v>
      </c>
      <c r="G38" s="499"/>
      <c r="H38" s="500"/>
      <c r="I38" s="264" t="e">
        <f>G38/H38</f>
        <v>#DIV/0!</v>
      </c>
    </row>
    <row r="39" spans="1:9" s="278" customFormat="1" ht="12.95" customHeight="1" x14ac:dyDescent="0.2">
      <c r="A39" s="777"/>
      <c r="B39" s="835"/>
      <c r="C39" s="140"/>
      <c r="D39" s="63"/>
      <c r="E39" s="30"/>
      <c r="F39" s="837" t="s">
        <v>185</v>
      </c>
      <c r="G39" s="265">
        <f>SUM(G37:G38)</f>
        <v>0</v>
      </c>
      <c r="H39" s="266">
        <f>SUM(H37:H38)</f>
        <v>0</v>
      </c>
      <c r="I39" s="265" t="e">
        <f>G39/H39</f>
        <v>#DIV/0!</v>
      </c>
    </row>
    <row r="40" spans="1:9" s="278" customFormat="1" ht="12.95" customHeight="1" x14ac:dyDescent="0.2">
      <c r="A40" s="9"/>
      <c r="B40" s="92"/>
      <c r="C40" s="140"/>
      <c r="D40" s="63"/>
      <c r="E40" s="30"/>
      <c r="F40" s="838"/>
      <c r="G40" s="21"/>
      <c r="H40" s="21"/>
      <c r="I40" s="14"/>
    </row>
    <row r="41" spans="1:9" s="278" customFormat="1" ht="12.95" customHeight="1" x14ac:dyDescent="0.2">
      <c r="A41" s="811"/>
      <c r="B41" s="92"/>
      <c r="C41" s="249"/>
      <c r="D41" s="250"/>
      <c r="E41" s="251"/>
      <c r="F41" s="38" t="s">
        <v>279</v>
      </c>
      <c r="G41" s="261"/>
      <c r="H41" s="261"/>
      <c r="I41" s="282"/>
    </row>
    <row r="42" spans="1:9" s="278" customFormat="1" ht="22.7" customHeight="1" x14ac:dyDescent="0.2">
      <c r="A42" s="811"/>
      <c r="B42" s="92"/>
      <c r="C42" s="249"/>
      <c r="D42" s="250"/>
      <c r="E42" s="251"/>
      <c r="F42" s="1443"/>
      <c r="G42" s="1444"/>
      <c r="H42" s="1444"/>
      <c r="I42" s="1445"/>
    </row>
    <row r="43" spans="1:9" s="278" customFormat="1" ht="19.7" customHeight="1" x14ac:dyDescent="0.2">
      <c r="A43" s="94"/>
      <c r="B43" s="95"/>
      <c r="C43" s="108"/>
      <c r="D43" s="109"/>
      <c r="E43" s="110"/>
      <c r="F43" s="1446"/>
      <c r="G43" s="1447"/>
      <c r="H43" s="1447"/>
      <c r="I43" s="1448"/>
    </row>
    <row r="44" spans="1:9" s="278" customFormat="1" ht="13.7" customHeight="1" x14ac:dyDescent="0.2">
      <c r="A44" s="1354" t="s">
        <v>715</v>
      </c>
      <c r="B44" s="1355"/>
      <c r="C44" s="267"/>
      <c r="D44" s="25"/>
      <c r="E44" s="27"/>
      <c r="F44" s="141"/>
      <c r="G44" s="35"/>
      <c r="H44" s="35"/>
      <c r="I44" s="36"/>
    </row>
    <row r="45" spans="1:9" s="278" customFormat="1" ht="23.85" customHeight="1" x14ac:dyDescent="0.2">
      <c r="A45" s="1356"/>
      <c r="B45" s="1357"/>
      <c r="C45" s="28"/>
      <c r="D45" s="29"/>
      <c r="E45" s="30"/>
      <c r="F45" s="20"/>
      <c r="G45" s="255"/>
      <c r="H45" s="101"/>
      <c r="I45" s="102"/>
    </row>
    <row r="46" spans="1:9" s="278" customFormat="1" ht="28.15" customHeight="1" x14ac:dyDescent="0.2">
      <c r="A46" s="1356"/>
      <c r="B46" s="1357"/>
      <c r="C46" s="57" t="s">
        <v>749</v>
      </c>
      <c r="D46" s="29"/>
      <c r="E46" s="30"/>
      <c r="F46" s="1698" t="s">
        <v>296</v>
      </c>
      <c r="G46" s="256" t="s">
        <v>273</v>
      </c>
      <c r="H46" s="1699" t="s">
        <v>299</v>
      </c>
      <c r="I46" s="257" t="s">
        <v>300</v>
      </c>
    </row>
    <row r="47" spans="1:9" s="278" customFormat="1" ht="12.95" customHeight="1" x14ac:dyDescent="0.2">
      <c r="A47" s="91"/>
      <c r="B47" s="93"/>
      <c r="C47" s="812" t="s">
        <v>750</v>
      </c>
      <c r="D47" s="63"/>
      <c r="E47" s="30"/>
      <c r="F47" s="1698"/>
      <c r="G47" s="258" t="s">
        <v>278</v>
      </c>
      <c r="H47" s="1699"/>
      <c r="I47" s="259" t="s">
        <v>278</v>
      </c>
    </row>
    <row r="48" spans="1:9" s="278" customFormat="1" ht="12.95" customHeight="1" x14ac:dyDescent="0.2">
      <c r="A48" s="1719"/>
      <c r="B48" s="1720"/>
      <c r="C48" s="140"/>
      <c r="D48" s="63"/>
      <c r="E48" s="30"/>
      <c r="F48" s="260" t="s">
        <v>297</v>
      </c>
      <c r="G48" s="499"/>
      <c r="H48" s="500"/>
      <c r="I48" s="264" t="e">
        <f>G48/H48</f>
        <v>#DIV/0!</v>
      </c>
    </row>
    <row r="49" spans="1:9" s="278" customFormat="1" ht="12.95" customHeight="1" x14ac:dyDescent="0.2">
      <c r="A49" s="1719"/>
      <c r="B49" s="1720"/>
      <c r="C49" s="90"/>
      <c r="D49" s="29"/>
      <c r="E49" s="30"/>
      <c r="F49" s="260" t="s">
        <v>298</v>
      </c>
      <c r="G49" s="499"/>
      <c r="H49" s="500"/>
      <c r="I49" s="264" t="e">
        <f>G49/H49</f>
        <v>#DIV/0!</v>
      </c>
    </row>
    <row r="50" spans="1:9" s="278" customFormat="1" ht="12.95" customHeight="1" x14ac:dyDescent="0.2">
      <c r="A50" s="1719"/>
      <c r="B50" s="1720"/>
      <c r="C50" s="140"/>
      <c r="D50" s="63"/>
      <c r="E50" s="30"/>
      <c r="F50" s="263" t="s">
        <v>185</v>
      </c>
      <c r="G50" s="265">
        <f>SUM(G48:G49)</f>
        <v>0</v>
      </c>
      <c r="H50" s="266">
        <f>SUM(H48:H49)</f>
        <v>0</v>
      </c>
      <c r="I50" s="265" t="e">
        <f>G50/H50</f>
        <v>#DIV/0!</v>
      </c>
    </row>
    <row r="51" spans="1:9" s="278" customFormat="1" ht="12.95" customHeight="1" x14ac:dyDescent="0.2">
      <c r="A51" s="9"/>
      <c r="B51" s="93"/>
      <c r="C51" s="140"/>
      <c r="D51" s="63"/>
      <c r="E51" s="30"/>
      <c r="F51" s="37"/>
      <c r="G51" s="21"/>
      <c r="H51" s="21"/>
      <c r="I51" s="14"/>
    </row>
    <row r="52" spans="1:9" s="278" customFormat="1" ht="12.95" customHeight="1" x14ac:dyDescent="0.2">
      <c r="A52" s="91"/>
      <c r="B52" s="93"/>
      <c r="C52" s="249"/>
      <c r="D52" s="250"/>
      <c r="E52" s="251"/>
      <c r="F52" s="99" t="s">
        <v>279</v>
      </c>
      <c r="G52" s="261"/>
      <c r="H52" s="261"/>
      <c r="I52" s="282"/>
    </row>
    <row r="53" spans="1:9" s="278" customFormat="1" ht="22.7" customHeight="1" x14ac:dyDescent="0.2">
      <c r="A53" s="91"/>
      <c r="B53" s="93"/>
      <c r="C53" s="249"/>
      <c r="D53" s="250"/>
      <c r="E53" s="251"/>
      <c r="F53" s="1443"/>
      <c r="G53" s="1444"/>
      <c r="H53" s="1444"/>
      <c r="I53" s="1445"/>
    </row>
    <row r="54" spans="1:9" s="278" customFormat="1" ht="19.7" customHeight="1" x14ac:dyDescent="0.2">
      <c r="A54" s="91"/>
      <c r="B54" s="93"/>
      <c r="C54" s="249"/>
      <c r="D54" s="250"/>
      <c r="E54" s="251"/>
      <c r="F54" s="1446"/>
      <c r="G54" s="1447"/>
      <c r="H54" s="1447"/>
      <c r="I54" s="1448"/>
    </row>
    <row r="55" spans="1:9" s="278" customFormat="1" x14ac:dyDescent="0.2">
      <c r="A55" s="94"/>
      <c r="B55" s="96"/>
      <c r="C55" s="108"/>
      <c r="D55" s="109"/>
      <c r="E55" s="110"/>
      <c r="F55" s="280"/>
      <c r="G55" s="281"/>
      <c r="H55" s="281"/>
      <c r="I55" s="283"/>
    </row>
    <row r="56" spans="1:9" s="278" customFormat="1" ht="13.7" customHeight="1" x14ac:dyDescent="0.2">
      <c r="A56" s="1370" t="s">
        <v>948</v>
      </c>
      <c r="B56" s="1362"/>
      <c r="C56" s="1354" t="s">
        <v>51</v>
      </c>
      <c r="D56" s="1362"/>
      <c r="E56" s="1355"/>
      <c r="F56" s="43" t="s">
        <v>281</v>
      </c>
      <c r="G56" s="35"/>
      <c r="H56" s="35"/>
      <c r="I56" s="36"/>
    </row>
    <row r="57" spans="1:9" s="278" customFormat="1" x14ac:dyDescent="0.2">
      <c r="A57" s="1356"/>
      <c r="B57" s="1361"/>
      <c r="C57" s="1356"/>
      <c r="D57" s="1361"/>
      <c r="E57" s="1357"/>
      <c r="F57" s="20"/>
      <c r="G57" s="21" t="s">
        <v>54</v>
      </c>
      <c r="H57" s="21"/>
      <c r="I57" s="14"/>
    </row>
    <row r="58" spans="1:9" s="278" customFormat="1" x14ac:dyDescent="0.2">
      <c r="A58" s="1356"/>
      <c r="B58" s="1361"/>
      <c r="C58" s="1356"/>
      <c r="D58" s="1361"/>
      <c r="E58" s="1357"/>
      <c r="F58" s="20" t="s">
        <v>55</v>
      </c>
      <c r="G58" s="1544"/>
      <c r="H58" s="1545"/>
      <c r="I58" s="1546"/>
    </row>
    <row r="59" spans="1:9" s="278" customFormat="1" x14ac:dyDescent="0.2">
      <c r="A59" s="1356"/>
      <c r="B59" s="1361"/>
      <c r="C59" s="1356"/>
      <c r="D59" s="1361"/>
      <c r="E59" s="1357"/>
      <c r="F59" s="20"/>
      <c r="G59" s="1547"/>
      <c r="H59" s="1480"/>
      <c r="I59" s="1481"/>
    </row>
    <row r="60" spans="1:9" s="278" customFormat="1" x14ac:dyDescent="0.2">
      <c r="A60" s="1356"/>
      <c r="B60" s="1361"/>
      <c r="C60" s="1356"/>
      <c r="D60" s="1361"/>
      <c r="E60" s="1357"/>
      <c r="F60" s="20"/>
      <c r="G60" s="21"/>
      <c r="H60" s="21"/>
      <c r="I60" s="14"/>
    </row>
    <row r="61" spans="1:9" x14ac:dyDescent="0.2">
      <c r="A61" s="1356"/>
      <c r="B61" s="1361"/>
      <c r="C61" s="9"/>
      <c r="D61" s="10"/>
      <c r="E61" s="8"/>
      <c r="F61" s="778"/>
      <c r="G61" s="1703" t="s">
        <v>56</v>
      </c>
      <c r="H61" s="1703"/>
      <c r="I61" s="1704"/>
    </row>
    <row r="62" spans="1:9" s="278" customFormat="1" x14ac:dyDescent="0.2">
      <c r="A62" s="1356"/>
      <c r="B62" s="1361"/>
      <c r="C62" s="807"/>
      <c r="D62" s="808"/>
      <c r="E62" s="809"/>
      <c r="F62" s="20"/>
      <c r="G62" s="1703"/>
      <c r="H62" s="1703"/>
      <c r="I62" s="1704"/>
    </row>
    <row r="63" spans="1:9" s="278" customFormat="1" x14ac:dyDescent="0.2">
      <c r="A63" s="1356"/>
      <c r="B63" s="1361"/>
      <c r="C63" s="807"/>
      <c r="D63" s="808"/>
      <c r="E63" s="809"/>
      <c r="F63" s="803" t="s">
        <v>57</v>
      </c>
      <c r="G63" s="1705"/>
      <c r="H63" s="1706"/>
      <c r="I63" s="1707"/>
    </row>
    <row r="64" spans="1:9" s="278" customFormat="1" ht="25.15" customHeight="1" x14ac:dyDescent="0.2">
      <c r="A64" s="807"/>
      <c r="B64" s="808"/>
      <c r="C64" s="807"/>
      <c r="D64" s="808"/>
      <c r="E64" s="809"/>
      <c r="F64" s="803"/>
      <c r="G64" s="1708"/>
      <c r="H64" s="1709"/>
      <c r="I64" s="1710"/>
    </row>
    <row r="65" spans="1:9" s="278" customFormat="1" x14ac:dyDescent="0.2">
      <c r="A65" s="807"/>
      <c r="B65" s="808"/>
      <c r="C65" s="807"/>
      <c r="D65" s="808"/>
      <c r="E65" s="809"/>
      <c r="F65" s="803" t="s">
        <v>58</v>
      </c>
      <c r="G65" s="21"/>
      <c r="H65" s="21"/>
      <c r="I65" s="14"/>
    </row>
    <row r="66" spans="1:9" s="278" customFormat="1" x14ac:dyDescent="0.2">
      <c r="A66" s="807"/>
      <c r="B66" s="808"/>
      <c r="C66" s="807"/>
      <c r="D66" s="808"/>
      <c r="E66" s="809"/>
      <c r="F66" s="803"/>
      <c r="G66" s="1700"/>
      <c r="H66" s="1701"/>
      <c r="I66" s="1702"/>
    </row>
    <row r="67" spans="1:9" s="278" customFormat="1" x14ac:dyDescent="0.2">
      <c r="A67" s="807"/>
      <c r="B67" s="808"/>
      <c r="C67" s="807"/>
      <c r="D67" s="808"/>
      <c r="E67" s="809"/>
      <c r="F67" s="803" t="s">
        <v>59</v>
      </c>
      <c r="G67" s="1700"/>
      <c r="H67" s="1701"/>
      <c r="I67" s="1702"/>
    </row>
    <row r="68" spans="1:9" s="278" customFormat="1" ht="6.75" customHeight="1" x14ac:dyDescent="0.2">
      <c r="A68" s="813"/>
      <c r="B68" s="814"/>
      <c r="C68" s="813"/>
      <c r="D68" s="814"/>
      <c r="E68" s="815"/>
      <c r="F68" s="22"/>
      <c r="G68" s="23"/>
      <c r="H68" s="23"/>
      <c r="I68" s="24"/>
    </row>
    <row r="69" spans="1:9" s="278" customFormat="1" ht="15.6" customHeight="1" x14ac:dyDescent="0.2">
      <c r="A69" s="1358" t="s">
        <v>901</v>
      </c>
      <c r="B69" s="1357"/>
      <c r="C69" s="10"/>
      <c r="D69" s="10"/>
      <c r="E69" s="10"/>
      <c r="F69" s="20" t="s">
        <v>301</v>
      </c>
      <c r="G69" s="103"/>
      <c r="H69" s="839"/>
      <c r="I69" s="810" t="s">
        <v>12</v>
      </c>
    </row>
    <row r="70" spans="1:9" s="278" customFormat="1" ht="16.350000000000001" customHeight="1" x14ac:dyDescent="0.2">
      <c r="A70" s="1356"/>
      <c r="B70" s="1357"/>
      <c r="C70" s="10"/>
      <c r="D70" s="10"/>
      <c r="E70" s="10"/>
      <c r="F70" s="290"/>
      <c r="G70" s="21"/>
      <c r="H70" s="286"/>
      <c r="I70" s="14"/>
    </row>
    <row r="71" spans="1:9" s="278" customFormat="1" ht="13.7" customHeight="1" x14ac:dyDescent="0.2">
      <c r="A71" s="1356"/>
      <c r="B71" s="1357"/>
      <c r="C71" s="10"/>
      <c r="D71" s="10"/>
      <c r="E71" s="10"/>
      <c r="F71" s="1469" t="s">
        <v>302</v>
      </c>
      <c r="G71" s="1390"/>
      <c r="H71" s="501"/>
      <c r="I71" s="14" t="s">
        <v>12</v>
      </c>
    </row>
    <row r="72" spans="1:9" s="278" customFormat="1" ht="12.95" customHeight="1" x14ac:dyDescent="0.2">
      <c r="A72" s="1356"/>
      <c r="B72" s="1357"/>
      <c r="C72" s="10"/>
      <c r="D72" s="10"/>
      <c r="E72" s="10"/>
      <c r="F72" s="1469"/>
      <c r="G72" s="1390"/>
      <c r="H72" s="286"/>
      <c r="I72" s="14"/>
    </row>
    <row r="73" spans="1:9" s="278" customFormat="1" ht="19.149999999999999" customHeight="1" x14ac:dyDescent="0.2">
      <c r="A73" s="1356"/>
      <c r="B73" s="1357"/>
      <c r="C73" s="91"/>
      <c r="D73" s="92"/>
      <c r="E73" s="93"/>
      <c r="F73" s="287" t="s">
        <v>11</v>
      </c>
      <c r="G73" s="288"/>
      <c r="H73" s="289" t="e">
        <f>H71*100/H69</f>
        <v>#DIV/0!</v>
      </c>
      <c r="I73" s="291" t="s">
        <v>13</v>
      </c>
    </row>
    <row r="74" spans="1:9" s="278" customFormat="1" ht="12.95" customHeight="1" x14ac:dyDescent="0.2">
      <c r="A74" s="1356"/>
      <c r="B74" s="1357"/>
      <c r="C74" s="9"/>
      <c r="D74" s="10"/>
      <c r="E74" s="8"/>
      <c r="F74" s="52"/>
      <c r="G74" s="46"/>
      <c r="H74" s="46"/>
      <c r="I74" s="14"/>
    </row>
    <row r="75" spans="1:9" s="278" customFormat="1" ht="12.95" customHeight="1" x14ac:dyDescent="0.2">
      <c r="A75" s="1356"/>
      <c r="B75" s="1357"/>
      <c r="C75" s="9"/>
      <c r="D75" s="10"/>
      <c r="E75" s="8"/>
      <c r="F75" s="20"/>
      <c r="G75" s="21"/>
      <c r="H75" s="21"/>
      <c r="I75" s="14"/>
    </row>
    <row r="76" spans="1:9" s="278" customFormat="1" ht="21.75" customHeight="1" x14ac:dyDescent="0.2">
      <c r="A76" s="1356"/>
      <c r="B76" s="1357"/>
      <c r="C76" s="9"/>
      <c r="D76" s="10"/>
      <c r="E76" s="8"/>
      <c r="F76" s="20"/>
      <c r="G76" s="21"/>
      <c r="H76" s="21"/>
      <c r="I76" s="14"/>
    </row>
    <row r="77" spans="1:9" ht="12.95" customHeight="1" x14ac:dyDescent="0.2">
      <c r="A77" s="1354" t="s">
        <v>698</v>
      </c>
      <c r="B77" s="1362"/>
      <c r="C77" s="1354" t="s">
        <v>150</v>
      </c>
      <c r="D77" s="1362"/>
      <c r="E77" s="1355"/>
      <c r="F77" s="294"/>
      <c r="G77" s="35" t="s">
        <v>303</v>
      </c>
      <c r="H77" s="35"/>
      <c r="I77" s="36"/>
    </row>
    <row r="78" spans="1:9" x14ac:dyDescent="0.2">
      <c r="A78" s="1356"/>
      <c r="B78" s="1361"/>
      <c r="C78" s="1356"/>
      <c r="D78" s="1361"/>
      <c r="E78" s="1357"/>
      <c r="F78" s="21"/>
      <c r="G78" s="1544"/>
      <c r="H78" s="1545"/>
      <c r="I78" s="1546"/>
    </row>
    <row r="79" spans="1:9" x14ac:dyDescent="0.2">
      <c r="A79" s="1356"/>
      <c r="B79" s="1361"/>
      <c r="C79" s="9"/>
      <c r="D79" s="10"/>
      <c r="E79" s="8"/>
      <c r="F79" s="21"/>
      <c r="G79" s="1547"/>
      <c r="H79" s="1480"/>
      <c r="I79" s="1481"/>
    </row>
    <row r="80" spans="1:9" x14ac:dyDescent="0.2">
      <c r="A80" s="1356"/>
      <c r="B80" s="1361"/>
      <c r="C80" s="1358" t="s">
        <v>949</v>
      </c>
      <c r="D80" s="1361"/>
      <c r="E80" s="1357"/>
      <c r="F80" s="21"/>
      <c r="G80" s="16" t="s">
        <v>61</v>
      </c>
      <c r="H80" s="21"/>
      <c r="I80" s="14"/>
    </row>
    <row r="81" spans="1:9" x14ac:dyDescent="0.2">
      <c r="A81" s="1356"/>
      <c r="B81" s="1361"/>
      <c r="C81" s="1356"/>
      <c r="D81" s="1361"/>
      <c r="E81" s="1357"/>
      <c r="F81" s="21"/>
      <c r="G81" s="502"/>
      <c r="H81" s="16" t="s">
        <v>304</v>
      </c>
      <c r="I81" s="14"/>
    </row>
    <row r="82" spans="1:9" x14ac:dyDescent="0.2">
      <c r="A82" s="1356"/>
      <c r="B82" s="1361"/>
      <c r="C82" s="9"/>
      <c r="D82" s="10"/>
      <c r="E82" s="8"/>
      <c r="F82" s="21"/>
      <c r="G82" s="502"/>
      <c r="H82" s="16" t="s">
        <v>305</v>
      </c>
      <c r="I82" s="14"/>
    </row>
    <row r="83" spans="1:9" x14ac:dyDescent="0.2">
      <c r="A83" s="1356"/>
      <c r="B83" s="1361"/>
      <c r="C83" s="9"/>
      <c r="D83" s="1474" t="s">
        <v>315</v>
      </c>
      <c r="E83" s="1475"/>
      <c r="F83" s="295" t="s">
        <v>74</v>
      </c>
      <c r="G83" s="46" t="e">
        <f>G81/G82</f>
        <v>#DIV/0!</v>
      </c>
      <c r="H83" s="47" t="s">
        <v>60</v>
      </c>
      <c r="I83" s="14"/>
    </row>
    <row r="84" spans="1:9" x14ac:dyDescent="0.2">
      <c r="A84" s="1356"/>
      <c r="B84" s="1361"/>
      <c r="C84" s="9"/>
      <c r="D84" s="720" t="s">
        <v>316</v>
      </c>
      <c r="E84" s="8"/>
      <c r="F84" s="21"/>
      <c r="G84" s="1142"/>
      <c r="H84" s="292" t="s">
        <v>306</v>
      </c>
      <c r="I84" s="293"/>
    </row>
    <row r="85" spans="1:9" x14ac:dyDescent="0.2">
      <c r="A85" s="1356"/>
      <c r="B85" s="1361"/>
      <c r="C85" s="9"/>
      <c r="D85" s="10"/>
      <c r="E85" s="8"/>
      <c r="F85" s="21"/>
      <c r="G85" s="21"/>
      <c r="H85" s="21"/>
      <c r="I85" s="14"/>
    </row>
    <row r="86" spans="1:9" ht="12.95" customHeight="1" x14ac:dyDescent="0.2">
      <c r="A86" s="1356"/>
      <c r="B86" s="1361"/>
      <c r="C86" s="1356" t="s">
        <v>314</v>
      </c>
      <c r="D86" s="1361"/>
      <c r="E86" s="1357"/>
      <c r="F86" s="21"/>
      <c r="G86" s="1390" t="s">
        <v>307</v>
      </c>
      <c r="H86" s="1390"/>
      <c r="I86" s="1391"/>
    </row>
    <row r="87" spans="1:9" x14ac:dyDescent="0.2">
      <c r="A87" s="1356"/>
      <c r="B87" s="1361"/>
      <c r="C87" s="1356"/>
      <c r="D87" s="1361"/>
      <c r="E87" s="1357"/>
      <c r="F87" s="21"/>
      <c r="G87" s="502"/>
      <c r="H87" s="21" t="s">
        <v>304</v>
      </c>
      <c r="I87" s="14"/>
    </row>
    <row r="88" spans="1:9" x14ac:dyDescent="0.2">
      <c r="A88" s="1356"/>
      <c r="B88" s="1361"/>
      <c r="C88" s="9"/>
      <c r="D88" s="10"/>
      <c r="E88" s="8"/>
      <c r="F88" s="21"/>
      <c r="G88" s="86">
        <v>1.2</v>
      </c>
      <c r="H88" s="1390" t="s">
        <v>62</v>
      </c>
      <c r="I88" s="1391"/>
    </row>
    <row r="89" spans="1:9" x14ac:dyDescent="0.2">
      <c r="A89" s="9"/>
      <c r="B89" s="10"/>
      <c r="C89" s="9"/>
      <c r="D89" s="10"/>
      <c r="E89" s="8"/>
      <c r="F89" s="252" t="s">
        <v>308</v>
      </c>
      <c r="G89" s="252" t="s">
        <v>309</v>
      </c>
      <c r="H89" s="101" t="s">
        <v>310</v>
      </c>
      <c r="I89" s="102"/>
    </row>
    <row r="90" spans="1:9" x14ac:dyDescent="0.2">
      <c r="A90" s="9"/>
      <c r="B90" s="10"/>
      <c r="C90" s="9"/>
      <c r="D90" s="10"/>
      <c r="E90" s="8"/>
      <c r="F90" s="252" t="s">
        <v>74</v>
      </c>
      <c r="G90" s="49">
        <f>G87*0.55/1.2</f>
        <v>0</v>
      </c>
      <c r="H90" s="46" t="s">
        <v>64</v>
      </c>
      <c r="I90" s="14"/>
    </row>
    <row r="91" spans="1:9" x14ac:dyDescent="0.2">
      <c r="A91" s="9"/>
      <c r="B91" s="10"/>
      <c r="C91" s="9"/>
      <c r="D91" s="10"/>
      <c r="E91" s="8"/>
      <c r="F91" s="21"/>
      <c r="G91" s="503"/>
      <c r="H91" s="15" t="s">
        <v>311</v>
      </c>
      <c r="I91" s="44"/>
    </row>
    <row r="92" spans="1:9" ht="6" customHeight="1" x14ac:dyDescent="0.2">
      <c r="A92" s="9"/>
      <c r="B92" s="10"/>
      <c r="C92" s="9"/>
      <c r="D92" s="10"/>
      <c r="E92" s="8"/>
      <c r="F92" s="252"/>
      <c r="G92" s="49"/>
      <c r="H92" s="46"/>
      <c r="I92" s="14"/>
    </row>
    <row r="93" spans="1:9" x14ac:dyDescent="0.2">
      <c r="A93" s="9"/>
      <c r="B93" s="10"/>
      <c r="C93" s="9"/>
      <c r="D93" s="10"/>
      <c r="E93" s="8"/>
      <c r="F93" s="21"/>
      <c r="G93" s="1390" t="s">
        <v>312</v>
      </c>
      <c r="H93" s="1390"/>
      <c r="I93" s="1391"/>
    </row>
    <row r="94" spans="1:9" x14ac:dyDescent="0.2">
      <c r="A94" s="9"/>
      <c r="B94" s="10"/>
      <c r="C94" s="9"/>
      <c r="D94" s="10"/>
      <c r="E94" s="8"/>
      <c r="F94" s="21"/>
      <c r="G94" s="502"/>
      <c r="H94" s="21" t="s">
        <v>304</v>
      </c>
      <c r="I94" s="14"/>
    </row>
    <row r="95" spans="1:9" x14ac:dyDescent="0.2">
      <c r="A95" s="9"/>
      <c r="B95" s="10"/>
      <c r="C95" s="9"/>
      <c r="D95" s="10"/>
      <c r="E95" s="8"/>
      <c r="F95" s="21"/>
      <c r="G95" s="86">
        <v>1.5</v>
      </c>
      <c r="H95" s="1390" t="s">
        <v>62</v>
      </c>
      <c r="I95" s="1391"/>
    </row>
    <row r="96" spans="1:9" x14ac:dyDescent="0.2">
      <c r="A96" s="9"/>
      <c r="B96" s="10"/>
      <c r="C96" s="9"/>
      <c r="D96" s="10"/>
      <c r="E96" s="8"/>
      <c r="F96" s="252" t="s">
        <v>308</v>
      </c>
      <c r="G96" s="252" t="s">
        <v>313</v>
      </c>
      <c r="H96" s="101" t="s">
        <v>310</v>
      </c>
      <c r="I96" s="102"/>
    </row>
    <row r="97" spans="1:9" x14ac:dyDescent="0.2">
      <c r="A97" s="9"/>
      <c r="B97" s="10"/>
      <c r="C97" s="9"/>
      <c r="D97" s="10"/>
      <c r="E97" s="8"/>
      <c r="F97" s="252" t="s">
        <v>74</v>
      </c>
      <c r="G97" s="49">
        <f>G94*0.7/1.5</f>
        <v>0</v>
      </c>
      <c r="H97" s="46" t="s">
        <v>64</v>
      </c>
      <c r="I97" s="14"/>
    </row>
    <row r="98" spans="1:9" x14ac:dyDescent="0.2">
      <c r="A98" s="9"/>
      <c r="B98" s="10"/>
      <c r="C98" s="9"/>
      <c r="D98" s="10"/>
      <c r="E98" s="8"/>
      <c r="F98" s="21"/>
      <c r="G98" s="503"/>
      <c r="H98" s="15" t="s">
        <v>311</v>
      </c>
      <c r="I98" s="44"/>
    </row>
    <row r="99" spans="1:9" ht="8.4499999999999993" hidden="1" customHeight="1" x14ac:dyDescent="0.2">
      <c r="A99" s="9"/>
      <c r="B99" s="10"/>
      <c r="C99" s="9"/>
      <c r="D99" s="10"/>
      <c r="E99" s="8"/>
      <c r="F99" s="21"/>
      <c r="G99" s="21"/>
      <c r="H99" s="21"/>
      <c r="I99" s="14"/>
    </row>
    <row r="100" spans="1:9" ht="27.75" customHeight="1" x14ac:dyDescent="0.2">
      <c r="A100" s="9"/>
      <c r="B100" s="10"/>
      <c r="C100" s="9"/>
      <c r="D100" s="10"/>
      <c r="E100" s="8"/>
      <c r="F100" s="21"/>
      <c r="G100" s="16" t="s">
        <v>44</v>
      </c>
      <c r="H100" s="21"/>
      <c r="I100" s="14"/>
    </row>
    <row r="101" spans="1:9" ht="12.75" customHeight="1" x14ac:dyDescent="0.2">
      <c r="A101" s="9"/>
      <c r="B101" s="10"/>
      <c r="C101" s="9"/>
      <c r="D101" s="10"/>
      <c r="E101" s="8"/>
      <c r="F101" s="1390" t="s">
        <v>279</v>
      </c>
      <c r="G101" s="1390"/>
      <c r="H101" s="1390"/>
      <c r="I101" s="1391"/>
    </row>
    <row r="102" spans="1:9" hidden="1" x14ac:dyDescent="0.2">
      <c r="A102" s="9"/>
      <c r="B102" s="10"/>
      <c r="C102" s="9"/>
      <c r="D102" s="10"/>
      <c r="E102" s="8"/>
      <c r="F102" s="1375"/>
      <c r="G102" s="1375"/>
      <c r="H102" s="1375"/>
      <c r="I102" s="1376"/>
    </row>
    <row r="103" spans="1:9" ht="16.350000000000001" customHeight="1" x14ac:dyDescent="0.2">
      <c r="A103" s="9"/>
      <c r="B103" s="8"/>
      <c r="C103" s="10"/>
      <c r="D103" s="10"/>
      <c r="E103" s="8"/>
      <c r="F103" s="1713"/>
      <c r="G103" s="1714"/>
      <c r="H103" s="1714"/>
      <c r="I103" s="1715"/>
    </row>
    <row r="104" spans="1:9" ht="6" customHeight="1" x14ac:dyDescent="0.2">
      <c r="A104" s="11"/>
      <c r="B104" s="13"/>
      <c r="C104" s="12"/>
      <c r="D104" s="12"/>
      <c r="E104" s="13"/>
      <c r="F104" s="1401"/>
      <c r="G104" s="1402"/>
      <c r="H104" s="1402"/>
      <c r="I104" s="1403"/>
    </row>
  </sheetData>
  <sheetProtection algorithmName="SHA-512" hashValue="yVOS5yaOHBmPbMBUuIGjp0M0iJDeekEQ9s+KjP4pyHuXXG7K6oWlpsCT+UBc/7KwNYOK8Hl0qyPjlcs8estJ3Q==" saltValue="hkDBT6IduosyPtZDRV7mhw==" spinCount="100000" sheet="1" objects="1" scenarios="1" selectLockedCells="1" selectUnlockedCells="1"/>
  <mergeCells count="70">
    <mergeCell ref="A69:B76"/>
    <mergeCell ref="A77:B88"/>
    <mergeCell ref="I12:I13"/>
    <mergeCell ref="F14:G15"/>
    <mergeCell ref="H14:H15"/>
    <mergeCell ref="C77:E78"/>
    <mergeCell ref="G78:I79"/>
    <mergeCell ref="A24:I24"/>
    <mergeCell ref="C80:E81"/>
    <mergeCell ref="D83:E83"/>
    <mergeCell ref="C86:E87"/>
    <mergeCell ref="F53:I54"/>
    <mergeCell ref="F71:G72"/>
    <mergeCell ref="C56:E60"/>
    <mergeCell ref="F35:F36"/>
    <mergeCell ref="H35:H36"/>
    <mergeCell ref="C7:E7"/>
    <mergeCell ref="F7:I7"/>
    <mergeCell ref="H12:H13"/>
    <mergeCell ref="A44:B46"/>
    <mergeCell ref="A48:B50"/>
    <mergeCell ref="I16:I17"/>
    <mergeCell ref="A25:I26"/>
    <mergeCell ref="A27:B27"/>
    <mergeCell ref="C27:E27"/>
    <mergeCell ref="F27:I27"/>
    <mergeCell ref="A10:B23"/>
    <mergeCell ref="C10:E23"/>
    <mergeCell ref="F42:I43"/>
    <mergeCell ref="F28:I28"/>
    <mergeCell ref="C29:E29"/>
    <mergeCell ref="F29:F30"/>
    <mergeCell ref="A1:D1"/>
    <mergeCell ref="E1:G1"/>
    <mergeCell ref="H1:I4"/>
    <mergeCell ref="A2:D2"/>
    <mergeCell ref="B3:G3"/>
    <mergeCell ref="A4:G4"/>
    <mergeCell ref="F103:I104"/>
    <mergeCell ref="F2:G2"/>
    <mergeCell ref="G86:I86"/>
    <mergeCell ref="H88:I88"/>
    <mergeCell ref="G93:I93"/>
    <mergeCell ref="H95:I95"/>
    <mergeCell ref="F101:I102"/>
    <mergeCell ref="H16:H17"/>
    <mergeCell ref="A5:I5"/>
    <mergeCell ref="A6:I6"/>
    <mergeCell ref="A7:B7"/>
    <mergeCell ref="I14:I15"/>
    <mergeCell ref="F46:F47"/>
    <mergeCell ref="H46:H47"/>
    <mergeCell ref="F10:H11"/>
    <mergeCell ref="F12:G13"/>
    <mergeCell ref="G29:H30"/>
    <mergeCell ref="C30:E33"/>
    <mergeCell ref="F31:F32"/>
    <mergeCell ref="G31:H32"/>
    <mergeCell ref="A35:B35"/>
    <mergeCell ref="A36:B37"/>
    <mergeCell ref="A34:B34"/>
    <mergeCell ref="C34:E38"/>
    <mergeCell ref="A28:B33"/>
    <mergeCell ref="C28:D28"/>
    <mergeCell ref="G67:I67"/>
    <mergeCell ref="G61:I62"/>
    <mergeCell ref="A56:B63"/>
    <mergeCell ref="G63:I64"/>
    <mergeCell ref="G66:I66"/>
    <mergeCell ref="G58:I59"/>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695325</xdr:colOff>
                    <xdr:row>56</xdr:row>
                    <xdr:rowOff>19050</xdr:rowOff>
                  </from>
                  <to>
                    <xdr:col>5</xdr:col>
                    <xdr:colOff>923925</xdr:colOff>
                    <xdr:row>57</xdr:row>
                    <xdr:rowOff>19050</xdr:rowOff>
                  </to>
                </anchor>
              </controlPr>
            </control>
          </mc:Choice>
        </mc:AlternateContent>
        <mc:AlternateContent xmlns:mc="http://schemas.openxmlformats.org/markup-compatibility/2006">
          <mc:Choice Requires="x14">
            <control shapeId="7205" r:id="rId5" name="Check Box 37">
              <controlPr defaultSize="0" autoFill="0" autoLine="0" autoPict="0">
                <anchor moveWithCells="1">
                  <from>
                    <xdr:col>5</xdr:col>
                    <xdr:colOff>704850</xdr:colOff>
                    <xdr:row>78</xdr:row>
                    <xdr:rowOff>152400</xdr:rowOff>
                  </from>
                  <to>
                    <xdr:col>5</xdr:col>
                    <xdr:colOff>895350</xdr:colOff>
                    <xdr:row>80</xdr:row>
                    <xdr:rowOff>0</xdr:rowOff>
                  </to>
                </anchor>
              </controlPr>
            </control>
          </mc:Choice>
        </mc:AlternateContent>
        <mc:AlternateContent xmlns:mc="http://schemas.openxmlformats.org/markup-compatibility/2006">
          <mc:Choice Requires="x14">
            <control shapeId="7206" r:id="rId6" name="Check Box 38">
              <controlPr defaultSize="0" autoFill="0" autoLine="0" autoPict="0">
                <anchor moveWithCells="1">
                  <from>
                    <xdr:col>5</xdr:col>
                    <xdr:colOff>695325</xdr:colOff>
                    <xdr:row>84</xdr:row>
                    <xdr:rowOff>161925</xdr:rowOff>
                  </from>
                  <to>
                    <xdr:col>5</xdr:col>
                    <xdr:colOff>895350</xdr:colOff>
                    <xdr:row>86</xdr:row>
                    <xdr:rowOff>28575</xdr:rowOff>
                  </to>
                </anchor>
              </controlPr>
            </control>
          </mc:Choice>
        </mc:AlternateContent>
        <mc:AlternateContent xmlns:mc="http://schemas.openxmlformats.org/markup-compatibility/2006">
          <mc:Choice Requires="x14">
            <control shapeId="7207" r:id="rId7" name="Check Box 39">
              <controlPr defaultSize="0" autoFill="0" autoLine="0" autoPict="0">
                <anchor moveWithCells="1">
                  <from>
                    <xdr:col>5</xdr:col>
                    <xdr:colOff>685800</xdr:colOff>
                    <xdr:row>95</xdr:row>
                    <xdr:rowOff>0</xdr:rowOff>
                  </from>
                  <to>
                    <xdr:col>5</xdr:col>
                    <xdr:colOff>885825</xdr:colOff>
                    <xdr:row>96</xdr:row>
                    <xdr:rowOff>0</xdr:rowOff>
                  </to>
                </anchor>
              </controlPr>
            </control>
          </mc:Choice>
        </mc:AlternateContent>
        <mc:AlternateContent xmlns:mc="http://schemas.openxmlformats.org/markup-compatibility/2006">
          <mc:Choice Requires="x14">
            <control shapeId="7209" r:id="rId8" name="Check Box 41">
              <controlPr defaultSize="0" autoFill="0" autoLine="0" autoPict="0">
                <anchor moveWithCells="1">
                  <from>
                    <xdr:col>5</xdr:col>
                    <xdr:colOff>695325</xdr:colOff>
                    <xdr:row>91</xdr:row>
                    <xdr:rowOff>161925</xdr:rowOff>
                  </from>
                  <to>
                    <xdr:col>5</xdr:col>
                    <xdr:colOff>895350</xdr:colOff>
                    <xdr:row>93</xdr:row>
                    <xdr:rowOff>19050</xdr:rowOff>
                  </to>
                </anchor>
              </controlPr>
            </control>
          </mc:Choice>
        </mc:AlternateContent>
        <mc:AlternateContent xmlns:mc="http://schemas.openxmlformats.org/markup-compatibility/2006">
          <mc:Choice Requires="x14">
            <control shapeId="7190" r:id="rId9" name="Check Box 22">
              <controlPr defaultSize="0" autoFill="0" autoLine="0" autoPict="0">
                <anchor moveWithCells="1">
                  <from>
                    <xdr:col>5</xdr:col>
                    <xdr:colOff>704850</xdr:colOff>
                    <xdr:row>76</xdr:row>
                    <xdr:rowOff>0</xdr:rowOff>
                  </from>
                  <to>
                    <xdr:col>5</xdr:col>
                    <xdr:colOff>895350</xdr:colOff>
                    <xdr:row>77</xdr:row>
                    <xdr:rowOff>19050</xdr:rowOff>
                  </to>
                </anchor>
              </controlPr>
            </control>
          </mc:Choice>
        </mc:AlternateContent>
        <mc:AlternateContent xmlns:mc="http://schemas.openxmlformats.org/markup-compatibility/2006">
          <mc:Choice Requires="x14">
            <control shapeId="7210" r:id="rId10" name="Check Box 42">
              <controlPr defaultSize="0" autoFill="0" autoLine="0" autoPict="0">
                <anchor moveWithCells="1">
                  <from>
                    <xdr:col>5</xdr:col>
                    <xdr:colOff>428625</xdr:colOff>
                    <xdr:row>99</xdr:row>
                    <xdr:rowOff>152400</xdr:rowOff>
                  </from>
                  <to>
                    <xdr:col>5</xdr:col>
                    <xdr:colOff>628650</xdr:colOff>
                    <xdr:row>99</xdr:row>
                    <xdr:rowOff>333375</xdr:rowOff>
                  </to>
                </anchor>
              </controlPr>
            </control>
          </mc:Choice>
        </mc:AlternateContent>
        <mc:AlternateContent xmlns:mc="http://schemas.openxmlformats.org/markup-compatibility/2006">
          <mc:Choice Requires="x14">
            <control shapeId="7211" r:id="rId11" name="Check Box 43">
              <controlPr defaultSize="0" autoFill="0" autoLine="0" autoPict="0">
                <anchor moveWithCells="1">
                  <from>
                    <xdr:col>5</xdr:col>
                    <xdr:colOff>733425</xdr:colOff>
                    <xdr:row>28</xdr:row>
                    <xdr:rowOff>133350</xdr:rowOff>
                  </from>
                  <to>
                    <xdr:col>5</xdr:col>
                    <xdr:colOff>895350</xdr:colOff>
                    <xdr:row>29</xdr:row>
                    <xdr:rowOff>28575</xdr:rowOff>
                  </to>
                </anchor>
              </controlPr>
            </control>
          </mc:Choice>
        </mc:AlternateContent>
        <mc:AlternateContent xmlns:mc="http://schemas.openxmlformats.org/markup-compatibility/2006">
          <mc:Choice Requires="x14">
            <control shapeId="7212" r:id="rId12" name="Check Box 44">
              <controlPr defaultSize="0" autoFill="0" autoLine="0" autoPict="0">
                <anchor moveWithCells="1">
                  <from>
                    <xdr:col>5</xdr:col>
                    <xdr:colOff>723900</xdr:colOff>
                    <xdr:row>30</xdr:row>
                    <xdr:rowOff>28575</xdr:rowOff>
                  </from>
                  <to>
                    <xdr:col>5</xdr:col>
                    <xdr:colOff>952500</xdr:colOff>
                    <xdr:row>31</xdr:row>
                    <xdr:rowOff>133350</xdr:rowOff>
                  </to>
                </anchor>
              </controlPr>
            </control>
          </mc:Choice>
        </mc:AlternateContent>
        <mc:AlternateContent xmlns:mc="http://schemas.openxmlformats.org/markup-compatibility/2006">
          <mc:Choice Requires="x14">
            <control shapeId="7213" r:id="rId13" name="Check Box 45">
              <controlPr defaultSize="0" autoFill="0" autoLine="0" autoPict="0">
                <anchor moveWithCells="1">
                  <from>
                    <xdr:col>5</xdr:col>
                    <xdr:colOff>695325</xdr:colOff>
                    <xdr:row>60</xdr:row>
                    <xdr:rowOff>19050</xdr:rowOff>
                  </from>
                  <to>
                    <xdr:col>5</xdr:col>
                    <xdr:colOff>923925</xdr:colOff>
                    <xdr:row>61</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47"/>
  <sheetViews>
    <sheetView view="pageLayout" zoomScale="130" zoomScaleNormal="100" zoomScalePageLayoutView="130" workbookViewId="0">
      <selection sqref="A1:D1"/>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709</v>
      </c>
      <c r="B5" s="1747"/>
      <c r="C5" s="1747"/>
      <c r="D5" s="1747"/>
      <c r="E5" s="1747"/>
      <c r="F5" s="1747"/>
      <c r="G5" s="1747"/>
      <c r="H5" s="1747"/>
      <c r="I5" s="1748"/>
    </row>
    <row r="6" spans="1:9" ht="22.7" customHeight="1" x14ac:dyDescent="0.2">
      <c r="A6" s="1749" t="s">
        <v>3</v>
      </c>
      <c r="B6" s="1750"/>
      <c r="C6" s="1750"/>
      <c r="D6" s="1750"/>
      <c r="E6" s="1750"/>
      <c r="F6" s="1750"/>
      <c r="G6" s="1750"/>
      <c r="H6" s="1750"/>
      <c r="I6" s="1751"/>
    </row>
    <row r="7" spans="1:9" s="878" customFormat="1" ht="57.75" customHeight="1" thickBot="1" x14ac:dyDescent="0.25">
      <c r="A7" s="1759" t="s">
        <v>950</v>
      </c>
      <c r="B7" s="1760"/>
      <c r="C7" s="1760"/>
      <c r="D7" s="1760"/>
      <c r="E7" s="1760"/>
      <c r="F7" s="1760"/>
      <c r="G7" s="1760"/>
      <c r="H7" s="1760"/>
      <c r="I7" s="1761"/>
    </row>
    <row r="8" spans="1:9" ht="21.2" customHeight="1" thickBot="1" x14ac:dyDescent="0.25">
      <c r="A8" s="1752" t="s">
        <v>4</v>
      </c>
      <c r="B8" s="1753"/>
      <c r="C8" s="1754" t="s">
        <v>5</v>
      </c>
      <c r="D8" s="1755"/>
      <c r="E8" s="1753"/>
      <c r="F8" s="1756" t="s">
        <v>6</v>
      </c>
      <c r="G8" s="1757"/>
      <c r="H8" s="1757"/>
      <c r="I8" s="1758"/>
    </row>
    <row r="9" spans="1:9" x14ac:dyDescent="0.2">
      <c r="A9" s="1774" t="s">
        <v>7</v>
      </c>
      <c r="B9" s="1775"/>
      <c r="C9" s="1775"/>
      <c r="D9" s="1775"/>
      <c r="E9" s="1775"/>
      <c r="F9" s="1775"/>
      <c r="G9" s="1775"/>
      <c r="H9" s="1775"/>
      <c r="I9" s="1775"/>
    </row>
    <row r="10" spans="1:9" s="3" customFormat="1" ht="19.149999999999999" hidden="1" customHeight="1" x14ac:dyDescent="0.2">
      <c r="A10" s="4"/>
      <c r="B10" s="5"/>
      <c r="C10" s="6"/>
      <c r="D10" s="7"/>
      <c r="E10" s="5"/>
      <c r="F10" s="17"/>
      <c r="G10" s="18"/>
      <c r="H10" s="18"/>
      <c r="I10" s="18"/>
    </row>
    <row r="11" spans="1:9" ht="12.95" customHeight="1" x14ac:dyDescent="0.2">
      <c r="A11" s="1356" t="s">
        <v>824</v>
      </c>
      <c r="B11" s="1357"/>
      <c r="C11" s="1356" t="s">
        <v>863</v>
      </c>
      <c r="D11" s="1361"/>
      <c r="E11" s="1357"/>
      <c r="F11" s="1510" t="s">
        <v>8</v>
      </c>
      <c r="G11" s="1511"/>
      <c r="H11" s="1511"/>
      <c r="I11" s="21"/>
    </row>
    <row r="12" spans="1:9" ht="14.25" customHeight="1" x14ac:dyDescent="0.2">
      <c r="A12" s="1356"/>
      <c r="B12" s="1357"/>
      <c r="C12" s="1356"/>
      <c r="D12" s="1361"/>
      <c r="E12" s="1357"/>
      <c r="F12" s="1510"/>
      <c r="G12" s="1511"/>
      <c r="H12" s="1511"/>
      <c r="I12" s="21"/>
    </row>
    <row r="13" spans="1:9" ht="12.95" customHeight="1" x14ac:dyDescent="0.2">
      <c r="A13" s="1356"/>
      <c r="B13" s="1357"/>
      <c r="C13" s="1356"/>
      <c r="D13" s="1361"/>
      <c r="E13" s="1357"/>
      <c r="F13" s="1382" t="s">
        <v>9</v>
      </c>
      <c r="G13" s="1383"/>
      <c r="H13" s="1384"/>
      <c r="I13" s="1383" t="s">
        <v>12</v>
      </c>
    </row>
    <row r="14" spans="1:9" ht="12.95" customHeight="1" x14ac:dyDescent="0.2">
      <c r="A14" s="1356"/>
      <c r="B14" s="1357"/>
      <c r="C14" s="1356"/>
      <c r="D14" s="1361"/>
      <c r="E14" s="1357"/>
      <c r="F14" s="1382"/>
      <c r="G14" s="1383"/>
      <c r="H14" s="1385"/>
      <c r="I14" s="1383"/>
    </row>
    <row r="15" spans="1:9" ht="12.95" customHeight="1" x14ac:dyDescent="0.2">
      <c r="A15" s="1356"/>
      <c r="B15" s="1357"/>
      <c r="C15" s="1356"/>
      <c r="D15" s="1361"/>
      <c r="E15" s="1357"/>
      <c r="F15" s="1382" t="s">
        <v>10</v>
      </c>
      <c r="G15" s="1383"/>
      <c r="H15" s="1384"/>
      <c r="I15" s="1383" t="s">
        <v>12</v>
      </c>
    </row>
    <row r="16" spans="1:9" ht="12.95" customHeight="1" x14ac:dyDescent="0.2">
      <c r="A16" s="1356"/>
      <c r="B16" s="1357"/>
      <c r="C16" s="1356"/>
      <c r="D16" s="1361"/>
      <c r="E16" s="1357"/>
      <c r="F16" s="1382"/>
      <c r="G16" s="1383"/>
      <c r="H16" s="1385"/>
      <c r="I16" s="1383"/>
    </row>
    <row r="17" spans="1:9" ht="12.95" customHeight="1" x14ac:dyDescent="0.2">
      <c r="A17" s="1356"/>
      <c r="B17" s="1357"/>
      <c r="C17" s="1356"/>
      <c r="D17" s="1361"/>
      <c r="E17" s="1357"/>
      <c r="F17" s="45" t="s">
        <v>11</v>
      </c>
      <c r="G17" s="15"/>
      <c r="H17" s="1484" t="e">
        <f>H15*100/H13</f>
        <v>#DIV/0!</v>
      </c>
      <c r="I17" s="1383" t="s">
        <v>13</v>
      </c>
    </row>
    <row r="18" spans="1:9" ht="12.95" customHeight="1" x14ac:dyDescent="0.2">
      <c r="A18" s="1356"/>
      <c r="B18" s="1357"/>
      <c r="C18" s="1356"/>
      <c r="D18" s="1361"/>
      <c r="E18" s="1357"/>
      <c r="F18" s="45"/>
      <c r="G18" s="15"/>
      <c r="H18" s="1484"/>
      <c r="I18" s="1383"/>
    </row>
    <row r="19" spans="1:9" ht="12.95" customHeight="1" x14ac:dyDescent="0.2">
      <c r="A19" s="1356"/>
      <c r="B19" s="1357"/>
      <c r="C19" s="1356"/>
      <c r="D19" s="1361"/>
      <c r="E19" s="1357"/>
      <c r="F19" s="20"/>
      <c r="G19" s="21"/>
      <c r="H19" s="21"/>
      <c r="I19" s="21"/>
    </row>
    <row r="20" spans="1:9" ht="12.95" customHeight="1" x14ac:dyDescent="0.2">
      <c r="A20" s="1356"/>
      <c r="B20" s="1357"/>
      <c r="C20" s="1356"/>
      <c r="D20" s="1361"/>
      <c r="E20" s="1357"/>
      <c r="F20" s="20"/>
      <c r="G20" s="21"/>
      <c r="H20" s="21"/>
      <c r="I20" s="21"/>
    </row>
    <row r="21" spans="1:9" ht="12.95" customHeight="1" x14ac:dyDescent="0.2">
      <c r="A21" s="1356"/>
      <c r="B21" s="1357"/>
      <c r="C21" s="1356"/>
      <c r="D21" s="1361"/>
      <c r="E21" s="1357"/>
      <c r="F21" s="20"/>
      <c r="G21" s="21"/>
      <c r="H21" s="21"/>
      <c r="I21" s="21"/>
    </row>
    <row r="22" spans="1:9" ht="12.95" customHeight="1" x14ac:dyDescent="0.2">
      <c r="A22" s="1356"/>
      <c r="B22" s="1357"/>
      <c r="C22" s="1356"/>
      <c r="D22" s="1361"/>
      <c r="E22" s="1357"/>
      <c r="F22" s="20"/>
      <c r="G22" s="21"/>
      <c r="H22" s="21"/>
      <c r="I22" s="21"/>
    </row>
    <row r="23" spans="1:9" ht="12.95" hidden="1" customHeight="1" x14ac:dyDescent="0.2">
      <c r="A23" s="1356"/>
      <c r="B23" s="1357"/>
      <c r="C23" s="1356"/>
      <c r="D23" s="1361"/>
      <c r="E23" s="1357"/>
      <c r="F23" s="20"/>
      <c r="G23" s="21"/>
      <c r="H23" s="21"/>
      <c r="I23" s="21"/>
    </row>
    <row r="24" spans="1:9" ht="22.7" hidden="1" customHeight="1" x14ac:dyDescent="0.2">
      <c r="A24" s="1359"/>
      <c r="B24" s="1360"/>
      <c r="C24" s="1359"/>
      <c r="D24" s="1369"/>
      <c r="E24" s="1360"/>
      <c r="F24" s="22"/>
      <c r="G24" s="23"/>
      <c r="H24" s="23"/>
      <c r="I24" s="23"/>
    </row>
    <row r="25" spans="1:9" ht="13.7" customHeight="1" x14ac:dyDescent="0.2">
      <c r="A25" s="1644" t="s">
        <v>914</v>
      </c>
      <c r="B25" s="1645"/>
      <c r="C25" s="1645"/>
      <c r="D25" s="1645"/>
      <c r="E25" s="1645"/>
      <c r="F25" s="1645"/>
      <c r="G25" s="1645"/>
      <c r="H25" s="1645"/>
      <c r="I25" s="1646"/>
    </row>
    <row r="26" spans="1:9" s="285" customFormat="1" ht="23.1" customHeight="1" x14ac:dyDescent="0.2">
      <c r="A26" s="1741" t="s">
        <v>915</v>
      </c>
      <c r="B26" s="1742"/>
      <c r="C26" s="1370" t="s">
        <v>951</v>
      </c>
      <c r="D26" s="1362"/>
      <c r="E26" s="1355"/>
      <c r="F26" s="141" t="s">
        <v>428</v>
      </c>
      <c r="G26" s="363"/>
      <c r="H26" s="363"/>
      <c r="I26" s="364"/>
    </row>
    <row r="27" spans="1:9" s="285" customFormat="1" ht="16.350000000000001" customHeight="1" x14ac:dyDescent="0.2">
      <c r="A27" s="1743"/>
      <c r="B27" s="1744"/>
      <c r="C27" s="1356"/>
      <c r="D27" s="1361"/>
      <c r="E27" s="1357"/>
      <c r="F27" s="365"/>
      <c r="G27" s="366"/>
      <c r="H27" s="366"/>
      <c r="I27" s="367"/>
    </row>
    <row r="28" spans="1:9" s="285" customFormat="1" ht="14.25" customHeight="1" x14ac:dyDescent="0.2">
      <c r="A28" s="1743"/>
      <c r="B28" s="1744"/>
      <c r="C28" s="1356"/>
      <c r="D28" s="1361"/>
      <c r="E28" s="1357"/>
      <c r="F28" s="345" t="s">
        <v>429</v>
      </c>
      <c r="G28" s="346" t="s">
        <v>431</v>
      </c>
      <c r="H28" s="347" t="s">
        <v>432</v>
      </c>
      <c r="I28" s="346" t="s">
        <v>434</v>
      </c>
    </row>
    <row r="29" spans="1:9" s="285" customFormat="1" ht="13.7" customHeight="1" x14ac:dyDescent="0.2">
      <c r="A29" s="1743"/>
      <c r="B29" s="1744"/>
      <c r="C29" s="1356"/>
      <c r="D29" s="1361"/>
      <c r="E29" s="1357"/>
      <c r="F29" s="348" t="s">
        <v>430</v>
      </c>
      <c r="G29" s="349" t="s">
        <v>229</v>
      </c>
      <c r="H29" s="350" t="s">
        <v>433</v>
      </c>
      <c r="I29" s="349" t="s">
        <v>12</v>
      </c>
    </row>
    <row r="30" spans="1:9" s="285" customFormat="1" ht="41.45" customHeight="1" x14ac:dyDescent="0.2">
      <c r="A30" s="1743"/>
      <c r="B30" s="1744"/>
      <c r="C30" s="1356"/>
      <c r="D30" s="1361"/>
      <c r="E30" s="1357"/>
      <c r="F30" s="359" t="s">
        <v>439</v>
      </c>
      <c r="G30" s="375"/>
      <c r="H30" s="353">
        <f>G30*0.18</f>
        <v>0</v>
      </c>
      <c r="I30" s="375"/>
    </row>
    <row r="31" spans="1:9" s="285" customFormat="1" ht="13.7" customHeight="1" x14ac:dyDescent="0.2">
      <c r="A31" s="1743"/>
      <c r="B31" s="1744"/>
      <c r="C31" s="1356" t="s">
        <v>427</v>
      </c>
      <c r="D31" s="1361"/>
      <c r="E31" s="1357"/>
      <c r="F31" s="359" t="s">
        <v>440</v>
      </c>
      <c r="G31" s="376"/>
      <c r="H31" s="353">
        <f>G31*0.4</f>
        <v>0</v>
      </c>
      <c r="I31" s="376"/>
    </row>
    <row r="32" spans="1:9" s="285" customFormat="1" ht="13.7" customHeight="1" x14ac:dyDescent="0.2">
      <c r="A32" s="1743"/>
      <c r="B32" s="1744"/>
      <c r="C32" s="1356"/>
      <c r="D32" s="1361"/>
      <c r="E32" s="1357"/>
      <c r="F32" s="359" t="s">
        <v>441</v>
      </c>
      <c r="G32" s="375"/>
      <c r="H32" s="353">
        <f>G32*0.42</f>
        <v>0</v>
      </c>
      <c r="I32" s="375"/>
    </row>
    <row r="33" spans="1:9" s="285" customFormat="1" x14ac:dyDescent="0.2">
      <c r="A33" s="708"/>
      <c r="B33" s="709"/>
      <c r="C33" s="1356"/>
      <c r="D33" s="1361"/>
      <c r="E33" s="1357"/>
      <c r="F33" s="359" t="s">
        <v>442</v>
      </c>
      <c r="G33" s="376"/>
      <c r="H33" s="353">
        <f>G33*0.6</f>
        <v>0</v>
      </c>
      <c r="I33" s="376"/>
    </row>
    <row r="34" spans="1:9" s="285" customFormat="1" ht="12.95" customHeight="1" x14ac:dyDescent="0.2">
      <c r="A34" s="708"/>
      <c r="B34" s="709"/>
      <c r="C34" s="1356"/>
      <c r="D34" s="1361"/>
      <c r="E34" s="1357"/>
      <c r="F34" s="359" t="s">
        <v>443</v>
      </c>
      <c r="G34" s="375"/>
      <c r="H34" s="353">
        <f>G34*0.9</f>
        <v>0</v>
      </c>
      <c r="I34" s="375"/>
    </row>
    <row r="35" spans="1:9" s="285" customFormat="1" ht="12.95" customHeight="1" x14ac:dyDescent="0.2">
      <c r="A35" s="708"/>
      <c r="B35" s="709"/>
      <c r="C35" s="1356" t="s">
        <v>426</v>
      </c>
      <c r="D35" s="1361"/>
      <c r="E35" s="1357"/>
      <c r="F35" s="359" t="s">
        <v>435</v>
      </c>
      <c r="G35" s="376"/>
      <c r="H35" s="353">
        <f>G35*1.2</f>
        <v>0</v>
      </c>
      <c r="I35" s="376"/>
    </row>
    <row r="36" spans="1:9" s="285" customFormat="1" ht="12.95" customHeight="1" x14ac:dyDescent="0.2">
      <c r="A36" s="69"/>
      <c r="B36" s="139"/>
      <c r="C36" s="1356"/>
      <c r="D36" s="1361"/>
      <c r="E36" s="1357"/>
      <c r="F36" s="359" t="s">
        <v>436</v>
      </c>
      <c r="G36" s="375"/>
      <c r="H36" s="353">
        <f>G36*1.62</f>
        <v>0</v>
      </c>
      <c r="I36" s="375"/>
    </row>
    <row r="37" spans="1:9" s="285" customFormat="1" ht="12.95" customHeight="1" x14ac:dyDescent="0.2">
      <c r="A37" s="70"/>
      <c r="B37" s="139"/>
      <c r="C37" s="1356"/>
      <c r="D37" s="1361"/>
      <c r="E37" s="1357"/>
      <c r="F37" s="359" t="s">
        <v>437</v>
      </c>
      <c r="G37" s="376"/>
      <c r="H37" s="353">
        <f>G37*2</f>
        <v>0</v>
      </c>
      <c r="I37" s="376"/>
    </row>
    <row r="38" spans="1:9" s="285" customFormat="1" ht="12.95" customHeight="1" x14ac:dyDescent="0.2">
      <c r="A38" s="9"/>
      <c r="B38" s="139"/>
      <c r="C38" s="1356"/>
      <c r="D38" s="1361"/>
      <c r="E38" s="1357"/>
      <c r="F38" s="360" t="s">
        <v>438</v>
      </c>
      <c r="G38" s="375"/>
      <c r="H38" s="354">
        <f>G38*2.25</f>
        <v>0</v>
      </c>
      <c r="I38" s="375"/>
    </row>
    <row r="39" spans="1:9" s="285" customFormat="1" ht="12.95" customHeight="1" x14ac:dyDescent="0.2">
      <c r="A39" s="9"/>
      <c r="B39" s="139"/>
      <c r="C39" s="1356"/>
      <c r="D39" s="1361"/>
      <c r="E39" s="1357"/>
      <c r="F39" s="355"/>
      <c r="G39" s="356"/>
      <c r="H39" s="356"/>
      <c r="I39" s="361"/>
    </row>
    <row r="40" spans="1:9" s="285" customFormat="1" ht="15" customHeight="1" x14ac:dyDescent="0.2">
      <c r="A40" s="700"/>
      <c r="B40" s="709"/>
      <c r="C40" s="1356"/>
      <c r="D40" s="1361"/>
      <c r="E40" s="1357"/>
      <c r="F40" s="1469" t="s">
        <v>444</v>
      </c>
      <c r="G40" s="1390"/>
      <c r="H40" s="1390"/>
      <c r="I40" s="1391"/>
    </row>
    <row r="41" spans="1:9" s="285" customFormat="1" ht="15.6" customHeight="1" x14ac:dyDescent="0.2">
      <c r="A41" s="9"/>
      <c r="B41" s="709"/>
      <c r="C41" s="1358" t="s">
        <v>871</v>
      </c>
      <c r="D41" s="1361"/>
      <c r="E41" s="1357"/>
      <c r="F41" s="1469"/>
      <c r="G41" s="1390"/>
      <c r="H41" s="1390"/>
      <c r="I41" s="1391"/>
    </row>
    <row r="42" spans="1:9" s="285" customFormat="1" ht="11.85" customHeight="1" x14ac:dyDescent="0.2">
      <c r="A42" s="9"/>
      <c r="B42" s="709"/>
      <c r="C42" s="1356"/>
      <c r="D42" s="1361"/>
      <c r="E42" s="1357"/>
      <c r="F42" s="99"/>
      <c r="G42" s="38"/>
      <c r="H42" s="38"/>
      <c r="I42" s="342"/>
    </row>
    <row r="43" spans="1:9" s="285" customFormat="1" ht="15.6" hidden="1" customHeight="1" x14ac:dyDescent="0.2">
      <c r="A43" s="9"/>
      <c r="B43" s="709"/>
      <c r="C43" s="1356"/>
      <c r="D43" s="1361"/>
      <c r="E43" s="1357"/>
      <c r="F43" s="99"/>
      <c r="G43" s="38"/>
      <c r="H43" s="38"/>
      <c r="I43" s="342"/>
    </row>
    <row r="44" spans="1:9" s="285" customFormat="1" ht="13.7" hidden="1" customHeight="1" x14ac:dyDescent="0.2">
      <c r="A44" s="9"/>
      <c r="B44" s="709"/>
      <c r="C44" s="1356"/>
      <c r="D44" s="1361"/>
      <c r="E44" s="1357"/>
      <c r="F44" s="365"/>
      <c r="G44" s="366"/>
      <c r="H44" s="366"/>
      <c r="I44" s="367"/>
    </row>
    <row r="45" spans="1:9" s="285" customFormat="1" ht="12.95" hidden="1" customHeight="1" x14ac:dyDescent="0.2">
      <c r="A45" s="9"/>
      <c r="B45" s="8"/>
      <c r="C45" s="1356"/>
      <c r="D45" s="1361"/>
      <c r="E45" s="1357"/>
      <c r="F45" s="365"/>
      <c r="G45" s="366"/>
      <c r="H45" s="366"/>
      <c r="I45" s="367"/>
    </row>
    <row r="46" spans="1:9" s="285" customFormat="1" ht="13.7" hidden="1" customHeight="1" x14ac:dyDescent="0.2">
      <c r="A46" s="11"/>
      <c r="B46" s="742"/>
      <c r="C46" s="94"/>
      <c r="D46" s="95"/>
      <c r="E46" s="96"/>
      <c r="F46" s="368"/>
      <c r="G46" s="369"/>
      <c r="H46" s="369"/>
      <c r="I46" s="370"/>
    </row>
    <row r="47" spans="1:9" s="278" customFormat="1" ht="13.7" customHeight="1" x14ac:dyDescent="0.2">
      <c r="A47" s="1354" t="s">
        <v>393</v>
      </c>
      <c r="B47" s="1355"/>
      <c r="C47" s="1777" t="s">
        <v>952</v>
      </c>
      <c r="D47" s="1778"/>
      <c r="E47" s="1779"/>
      <c r="F47" s="730" t="s">
        <v>394</v>
      </c>
      <c r="G47" s="731"/>
      <c r="H47" s="731"/>
      <c r="I47" s="732"/>
    </row>
    <row r="48" spans="1:9" s="278" customFormat="1" ht="69.95" customHeight="1" x14ac:dyDescent="0.2">
      <c r="A48" s="1371" t="s">
        <v>872</v>
      </c>
      <c r="B48" s="1357"/>
      <c r="C48" s="1356"/>
      <c r="D48" s="1361"/>
      <c r="E48" s="1357"/>
      <c r="F48" s="1004" t="s">
        <v>395</v>
      </c>
      <c r="G48" s="1005"/>
      <c r="H48" s="1005"/>
      <c r="I48" s="1006"/>
    </row>
    <row r="49" spans="1:9" s="278" customFormat="1" ht="13.7" customHeight="1" x14ac:dyDescent="0.2">
      <c r="A49" s="1371" t="s">
        <v>873</v>
      </c>
      <c r="B49" s="1357"/>
      <c r="C49" s="1356"/>
      <c r="D49" s="1361"/>
      <c r="E49" s="1357"/>
      <c r="F49" s="1745"/>
      <c r="G49" s="1763" t="s">
        <v>454</v>
      </c>
      <c r="H49" s="1763"/>
      <c r="I49" s="377"/>
    </row>
    <row r="50" spans="1:9" s="278" customFormat="1" ht="46.9" customHeight="1" x14ac:dyDescent="0.2">
      <c r="A50" s="1356"/>
      <c r="B50" s="1357"/>
      <c r="C50" s="1356"/>
      <c r="D50" s="1361"/>
      <c r="E50" s="1357"/>
      <c r="F50" s="1745"/>
      <c r="G50" s="1763"/>
      <c r="H50" s="1763"/>
      <c r="I50" s="1161"/>
    </row>
    <row r="51" spans="1:9" s="278" customFormat="1" ht="46.9" customHeight="1" x14ac:dyDescent="0.2">
      <c r="A51" s="9"/>
      <c r="B51" s="8"/>
      <c r="C51" s="1356"/>
      <c r="D51" s="1361"/>
      <c r="E51" s="1357"/>
      <c r="F51" s="976"/>
      <c r="G51" s="977" t="s">
        <v>452</v>
      </c>
      <c r="H51" s="977"/>
      <c r="I51" s="1007"/>
    </row>
    <row r="52" spans="1:9" s="278" customFormat="1" ht="30.6" customHeight="1" x14ac:dyDescent="0.2">
      <c r="A52" s="1359" t="s">
        <v>453</v>
      </c>
      <c r="B52" s="1360"/>
      <c r="C52" s="1359"/>
      <c r="D52" s="1369"/>
      <c r="E52" s="1360"/>
      <c r="F52" s="910"/>
      <c r="G52" s="1762" t="s">
        <v>716</v>
      </c>
      <c r="H52" s="1762"/>
      <c r="I52" s="1162"/>
    </row>
    <row r="53" spans="1:9" s="278" customFormat="1" x14ac:dyDescent="0.2">
      <c r="A53" s="1370" t="s">
        <v>953</v>
      </c>
      <c r="B53" s="1355"/>
      <c r="C53" s="1576" t="s">
        <v>825</v>
      </c>
      <c r="D53" s="1583"/>
      <c r="E53" s="1583"/>
      <c r="F53" s="903"/>
      <c r="G53" s="904"/>
      <c r="H53" s="904"/>
      <c r="I53" s="905"/>
    </row>
    <row r="54" spans="1:9" s="278" customFormat="1" x14ac:dyDescent="0.2">
      <c r="A54" s="1356"/>
      <c r="B54" s="1357"/>
      <c r="C54" s="1421"/>
      <c r="D54" s="1422"/>
      <c r="E54" s="1422"/>
      <c r="F54" s="909"/>
      <c r="G54" s="862"/>
      <c r="H54" s="862"/>
      <c r="I54" s="906"/>
    </row>
    <row r="55" spans="1:9" s="278" customFormat="1" x14ac:dyDescent="0.2">
      <c r="A55" s="1356"/>
      <c r="B55" s="1357"/>
      <c r="C55" s="1421"/>
      <c r="D55" s="1422"/>
      <c r="E55" s="1422"/>
      <c r="F55" s="99"/>
      <c r="G55" s="1251" t="s">
        <v>954</v>
      </c>
      <c r="H55" s="38"/>
      <c r="I55" s="342"/>
    </row>
    <row r="56" spans="1:9" s="278" customFormat="1" x14ac:dyDescent="0.2">
      <c r="A56" s="1356"/>
      <c r="B56" s="1357"/>
      <c r="C56" s="1421"/>
      <c r="D56" s="1422"/>
      <c r="E56" s="1422"/>
      <c r="F56" s="20"/>
      <c r="G56" s="21"/>
      <c r="H56" s="21"/>
      <c r="I56" s="14"/>
    </row>
    <row r="57" spans="1:9" s="278" customFormat="1" ht="19.149999999999999" customHeight="1" x14ac:dyDescent="0.2">
      <c r="A57" s="1356"/>
      <c r="B57" s="1357"/>
      <c r="C57" s="1421"/>
      <c r="D57" s="1422"/>
      <c r="E57" s="1422"/>
      <c r="F57" s="99" t="s">
        <v>147</v>
      </c>
      <c r="G57" s="374"/>
      <c r="H57" s="76" t="s">
        <v>408</v>
      </c>
      <c r="I57" s="344">
        <f>ROUNDUP(G57/12,0)</f>
        <v>0</v>
      </c>
    </row>
    <row r="58" spans="1:9" s="278" customFormat="1" x14ac:dyDescent="0.2">
      <c r="A58" s="1356"/>
      <c r="B58" s="1357"/>
      <c r="C58" s="1421" t="s">
        <v>755</v>
      </c>
      <c r="D58" s="1422"/>
      <c r="E58" s="1422"/>
      <c r="F58" s="99"/>
      <c r="G58" s="38"/>
      <c r="H58" s="38" t="s">
        <v>409</v>
      </c>
      <c r="I58" s="342"/>
    </row>
    <row r="59" spans="1:9" s="278" customFormat="1" x14ac:dyDescent="0.2">
      <c r="A59" s="1356"/>
      <c r="B59" s="1357"/>
      <c r="C59" s="1421"/>
      <c r="D59" s="1422"/>
      <c r="E59" s="1422"/>
      <c r="F59" s="99"/>
      <c r="G59" s="38"/>
      <c r="H59" s="76" t="s">
        <v>407</v>
      </c>
      <c r="I59" s="378"/>
    </row>
    <row r="60" spans="1:9" s="278" customFormat="1" x14ac:dyDescent="0.2">
      <c r="A60" s="1356"/>
      <c r="B60" s="1357"/>
      <c r="C60" s="1421"/>
      <c r="D60" s="1422"/>
      <c r="E60" s="1422"/>
      <c r="F60" s="99"/>
      <c r="G60" s="38"/>
      <c r="H60" s="38"/>
      <c r="I60" s="342"/>
    </row>
    <row r="61" spans="1:9" s="278" customFormat="1" x14ac:dyDescent="0.2">
      <c r="A61" s="1356"/>
      <c r="B61" s="1357"/>
      <c r="C61" s="1421"/>
      <c r="D61" s="1422"/>
      <c r="E61" s="1422"/>
      <c r="F61" s="909"/>
      <c r="G61" s="862"/>
      <c r="H61" s="862"/>
      <c r="I61" s="906"/>
    </row>
    <row r="62" spans="1:9" s="278" customFormat="1" x14ac:dyDescent="0.2">
      <c r="A62" s="1356"/>
      <c r="B62" s="1357"/>
      <c r="C62" s="1421"/>
      <c r="D62" s="1422"/>
      <c r="E62" s="1422"/>
      <c r="F62" s="909"/>
      <c r="G62" s="862"/>
      <c r="H62" s="862"/>
      <c r="I62" s="906"/>
    </row>
    <row r="63" spans="1:9" s="278" customFormat="1" x14ac:dyDescent="0.2">
      <c r="A63" s="1356"/>
      <c r="B63" s="1357"/>
      <c r="C63" s="1421"/>
      <c r="D63" s="1422"/>
      <c r="E63" s="1422"/>
      <c r="F63" s="909"/>
      <c r="G63" s="862"/>
      <c r="H63" s="862"/>
      <c r="I63" s="906"/>
    </row>
    <row r="64" spans="1:9" s="278" customFormat="1" x14ac:dyDescent="0.2">
      <c r="A64" s="1359"/>
      <c r="B64" s="1360"/>
      <c r="C64" s="1688"/>
      <c r="D64" s="1689"/>
      <c r="E64" s="1689"/>
      <c r="F64" s="910"/>
      <c r="G64" s="907"/>
      <c r="H64" s="907"/>
      <c r="I64" s="908"/>
    </row>
    <row r="65" spans="1:9" s="278" customFormat="1" ht="15.6" hidden="1" customHeight="1" x14ac:dyDescent="0.2">
      <c r="A65" s="269"/>
      <c r="B65" s="271"/>
      <c r="C65" s="269"/>
      <c r="D65" s="270"/>
      <c r="E65" s="271"/>
      <c r="F65" s="131"/>
      <c r="G65" s="351"/>
      <c r="H65" s="351"/>
      <c r="I65" s="352"/>
    </row>
    <row r="66" spans="1:9" s="278" customFormat="1" ht="39.200000000000003" customHeight="1" x14ac:dyDescent="0.2">
      <c r="A66" s="269"/>
      <c r="B66" s="271"/>
      <c r="C66" s="1421" t="s">
        <v>410</v>
      </c>
      <c r="D66" s="1422"/>
      <c r="E66" s="1423"/>
      <c r="F66" s="1253" t="s">
        <v>418</v>
      </c>
      <c r="G66" s="1254" t="s">
        <v>419</v>
      </c>
      <c r="H66" s="1255" t="s">
        <v>425</v>
      </c>
      <c r="I66" s="1254" t="s">
        <v>420</v>
      </c>
    </row>
    <row r="67" spans="1:9" s="278" customFormat="1" ht="13.7" customHeight="1" x14ac:dyDescent="0.2">
      <c r="A67" s="269"/>
      <c r="B67" s="271"/>
      <c r="C67" s="1421"/>
      <c r="D67" s="1422"/>
      <c r="E67" s="1423"/>
      <c r="F67" s="1256"/>
      <c r="G67" s="1257" t="s">
        <v>229</v>
      </c>
      <c r="H67" s="1258" t="s">
        <v>230</v>
      </c>
      <c r="I67" s="1257" t="s">
        <v>230</v>
      </c>
    </row>
    <row r="68" spans="1:9" s="278" customFormat="1" ht="12.95" customHeight="1" x14ac:dyDescent="0.2">
      <c r="A68" s="269"/>
      <c r="B68" s="271"/>
      <c r="C68" s="1421"/>
      <c r="D68" s="1422"/>
      <c r="E68" s="1423"/>
      <c r="F68" s="1259" t="s">
        <v>421</v>
      </c>
      <c r="G68" s="1260"/>
      <c r="H68" s="1261">
        <f>G68*18</f>
        <v>0</v>
      </c>
      <c r="I68" s="1260"/>
    </row>
    <row r="69" spans="1:9" s="278" customFormat="1" ht="19.149999999999999" customHeight="1" x14ac:dyDescent="0.2">
      <c r="A69" s="269"/>
      <c r="B69" s="271"/>
      <c r="C69" s="1421" t="s">
        <v>411</v>
      </c>
      <c r="D69" s="1422"/>
      <c r="E69" s="1423"/>
      <c r="F69" s="1259" t="s">
        <v>422</v>
      </c>
      <c r="G69" s="1262"/>
      <c r="H69" s="1261">
        <f>G69*27</f>
        <v>0</v>
      </c>
      <c r="I69" s="1262"/>
    </row>
    <row r="70" spans="1:9" s="278" customFormat="1" ht="12.95" customHeight="1" x14ac:dyDescent="0.2">
      <c r="A70" s="269"/>
      <c r="B70" s="271"/>
      <c r="C70" s="1421"/>
      <c r="D70" s="1422"/>
      <c r="E70" s="1423"/>
      <c r="F70" s="1259" t="s">
        <v>423</v>
      </c>
      <c r="G70" s="1260"/>
      <c r="H70" s="1261">
        <f>G70*33</f>
        <v>0</v>
      </c>
      <c r="I70" s="1260"/>
    </row>
    <row r="71" spans="1:9" s="278" customFormat="1" ht="12.95" customHeight="1" x14ac:dyDescent="0.2">
      <c r="A71" s="269"/>
      <c r="B71" s="271"/>
      <c r="C71" s="1421"/>
      <c r="D71" s="1422"/>
      <c r="E71" s="1423"/>
      <c r="F71" s="1263" t="s">
        <v>424</v>
      </c>
      <c r="G71" s="1264"/>
      <c r="H71" s="1265">
        <f>G71*40</f>
        <v>0</v>
      </c>
      <c r="I71" s="1264"/>
    </row>
    <row r="72" spans="1:9" s="278" customFormat="1" ht="12.95" customHeight="1" x14ac:dyDescent="0.2">
      <c r="A72" s="269"/>
      <c r="B72" s="271"/>
      <c r="C72" s="1252" t="s">
        <v>412</v>
      </c>
      <c r="D72" s="1211" t="s">
        <v>414</v>
      </c>
      <c r="E72" s="1008"/>
      <c r="F72" s="1009"/>
      <c r="G72" s="1010"/>
      <c r="H72" s="1010"/>
      <c r="I72" s="1011"/>
    </row>
    <row r="73" spans="1:9" s="278" customFormat="1" ht="18" customHeight="1" x14ac:dyDescent="0.2">
      <c r="A73" s="269"/>
      <c r="B73" s="271"/>
      <c r="C73" s="1252" t="s">
        <v>422</v>
      </c>
      <c r="D73" s="1211" t="s">
        <v>415</v>
      </c>
      <c r="E73" s="1008"/>
      <c r="F73" s="1009"/>
      <c r="G73" s="1010"/>
      <c r="H73" s="1010"/>
      <c r="I73" s="1011"/>
    </row>
    <row r="74" spans="1:9" s="278" customFormat="1" ht="15.75" customHeight="1" x14ac:dyDescent="0.2">
      <c r="A74" s="269"/>
      <c r="B74" s="271"/>
      <c r="C74" s="1252" t="s">
        <v>423</v>
      </c>
      <c r="D74" s="1211" t="s">
        <v>416</v>
      </c>
      <c r="E74" s="1008"/>
      <c r="F74" s="1009"/>
      <c r="G74" s="1010"/>
      <c r="H74" s="1010"/>
      <c r="I74" s="1011"/>
    </row>
    <row r="75" spans="1:9" s="278" customFormat="1" ht="12.95" customHeight="1" x14ac:dyDescent="0.2">
      <c r="A75" s="269"/>
      <c r="B75" s="271"/>
      <c r="C75" s="1252" t="s">
        <v>413</v>
      </c>
      <c r="D75" s="1211" t="s">
        <v>417</v>
      </c>
      <c r="E75" s="1008"/>
      <c r="F75" s="1009"/>
      <c r="G75" s="1010"/>
      <c r="H75" s="1010"/>
      <c r="I75" s="1011"/>
    </row>
    <row r="76" spans="1:9" s="278" customFormat="1" ht="12.95" customHeight="1" x14ac:dyDescent="0.2">
      <c r="A76" s="269"/>
      <c r="B76" s="271"/>
      <c r="C76" s="1012"/>
      <c r="D76" s="1013"/>
      <c r="E76" s="1014"/>
      <c r="F76" s="1009"/>
      <c r="G76" s="1010"/>
      <c r="H76" s="1010"/>
      <c r="I76" s="1011"/>
    </row>
    <row r="77" spans="1:9" s="278" customFormat="1" ht="12.95" customHeight="1" x14ac:dyDescent="0.2">
      <c r="A77" s="1370" t="s">
        <v>955</v>
      </c>
      <c r="B77" s="1362"/>
      <c r="C77" s="1576" t="s">
        <v>980</v>
      </c>
      <c r="D77" s="1583"/>
      <c r="E77" s="1577"/>
      <c r="F77" s="331"/>
      <c r="G77" s="329" t="s">
        <v>397</v>
      </c>
      <c r="H77" s="330" t="s">
        <v>229</v>
      </c>
      <c r="I77" s="332"/>
    </row>
    <row r="78" spans="1:9" s="278" customFormat="1" ht="37.5" customHeight="1" x14ac:dyDescent="0.2">
      <c r="A78" s="1356"/>
      <c r="B78" s="1361"/>
      <c r="C78" s="1421"/>
      <c r="D78" s="1422"/>
      <c r="E78" s="1423"/>
      <c r="F78" s="331" t="s">
        <v>398</v>
      </c>
      <c r="G78" s="327"/>
      <c r="H78" s="331"/>
      <c r="I78" s="333"/>
    </row>
    <row r="79" spans="1:9" s="278" customFormat="1" ht="12.95" customHeight="1" x14ac:dyDescent="0.2">
      <c r="A79" s="1356"/>
      <c r="B79" s="1361"/>
      <c r="C79" s="1421"/>
      <c r="D79" s="1422"/>
      <c r="E79" s="1423"/>
      <c r="F79" s="911" t="s">
        <v>399</v>
      </c>
      <c r="G79" s="328"/>
      <c r="H79" s="371"/>
      <c r="I79" s="333"/>
    </row>
    <row r="80" spans="1:9" s="278" customFormat="1" ht="12.95" customHeight="1" x14ac:dyDescent="0.2">
      <c r="A80" s="1356"/>
      <c r="B80" s="1361"/>
      <c r="C80" s="1421"/>
      <c r="D80" s="1422"/>
      <c r="E80" s="1423"/>
      <c r="F80" s="911" t="s">
        <v>400</v>
      </c>
      <c r="G80" s="328"/>
      <c r="H80" s="371"/>
      <c r="I80" s="333"/>
    </row>
    <row r="81" spans="1:12" s="278" customFormat="1" ht="12.95" customHeight="1" x14ac:dyDescent="0.2">
      <c r="A81" s="1356"/>
      <c r="B81" s="1361"/>
      <c r="C81" s="1421"/>
      <c r="D81" s="1422"/>
      <c r="E81" s="1423"/>
      <c r="F81" s="911" t="s">
        <v>401</v>
      </c>
      <c r="G81" s="328"/>
      <c r="H81" s="371"/>
      <c r="I81" s="334"/>
    </row>
    <row r="82" spans="1:12" s="278" customFormat="1" ht="17.45" customHeight="1" x14ac:dyDescent="0.2">
      <c r="A82" s="1356"/>
      <c r="B82" s="1361"/>
      <c r="C82" s="1421"/>
      <c r="D82" s="1422"/>
      <c r="E82" s="1423"/>
      <c r="F82" s="911" t="s">
        <v>402</v>
      </c>
      <c r="G82" s="328"/>
      <c r="H82" s="371"/>
      <c r="I82" s="333"/>
    </row>
    <row r="83" spans="1:12" s="278" customFormat="1" ht="22.7" customHeight="1" x14ac:dyDescent="0.2">
      <c r="A83" s="1356"/>
      <c r="B83" s="1361"/>
      <c r="C83" s="1669" t="s">
        <v>956</v>
      </c>
      <c r="D83" s="1670"/>
      <c r="E83" s="1671"/>
      <c r="F83" s="912"/>
      <c r="G83" s="328"/>
      <c r="H83" s="371"/>
      <c r="I83" s="333"/>
    </row>
    <row r="84" spans="1:12" s="278" customFormat="1" ht="13.7" customHeight="1" x14ac:dyDescent="0.2">
      <c r="A84" s="1356"/>
      <c r="B84" s="1361"/>
      <c r="C84" s="1669"/>
      <c r="D84" s="1670"/>
      <c r="E84" s="1671"/>
      <c r="F84" s="912"/>
      <c r="G84" s="328"/>
      <c r="H84" s="372"/>
      <c r="I84" s="333"/>
    </row>
    <row r="85" spans="1:12" s="278" customFormat="1" ht="12.95" customHeight="1" x14ac:dyDescent="0.2">
      <c r="A85" s="1356"/>
      <c r="B85" s="1361"/>
      <c r="C85" s="1669"/>
      <c r="D85" s="1670"/>
      <c r="E85" s="1671"/>
      <c r="F85" s="913" t="s">
        <v>403</v>
      </c>
      <c r="G85" s="494"/>
      <c r="H85" s="371"/>
      <c r="I85" s="335"/>
    </row>
    <row r="86" spans="1:12" s="278" customFormat="1" ht="12.95" customHeight="1" x14ac:dyDescent="0.2">
      <c r="A86" s="847"/>
      <c r="B86" s="850"/>
      <c r="C86" s="1669"/>
      <c r="D86" s="1670"/>
      <c r="E86" s="1671"/>
      <c r="F86" s="752"/>
      <c r="G86" s="693"/>
      <c r="H86" s="693"/>
      <c r="I86" s="138"/>
    </row>
    <row r="87" spans="1:12" s="278" customFormat="1" ht="12.95" customHeight="1" x14ac:dyDescent="0.2">
      <c r="A87" s="1356"/>
      <c r="B87" s="1361"/>
      <c r="C87" s="1356"/>
      <c r="D87" s="1361"/>
      <c r="E87" s="1357"/>
      <c r="F87" s="21"/>
      <c r="G87" s="1390" t="s">
        <v>404</v>
      </c>
      <c r="H87" s="1390"/>
      <c r="I87" s="1391"/>
    </row>
    <row r="88" spans="1:12" s="278" customFormat="1" ht="12.95" customHeight="1" x14ac:dyDescent="0.2">
      <c r="A88" s="1356"/>
      <c r="B88" s="1361"/>
      <c r="C88" s="1356"/>
      <c r="D88" s="1361"/>
      <c r="E88" s="1357"/>
      <c r="F88" s="38"/>
      <c r="G88" s="1390"/>
      <c r="H88" s="1390"/>
      <c r="I88" s="1391"/>
    </row>
    <row r="89" spans="1:12" s="278" customFormat="1" ht="12.95" customHeight="1" x14ac:dyDescent="0.2">
      <c r="A89" s="1356"/>
      <c r="B89" s="1361"/>
      <c r="C89" s="1356"/>
      <c r="D89" s="1361"/>
      <c r="E89" s="1357"/>
      <c r="F89" s="38"/>
      <c r="G89" s="15"/>
      <c r="H89" s="38"/>
      <c r="I89" s="342"/>
    </row>
    <row r="90" spans="1:12" s="278" customFormat="1" ht="12.95" customHeight="1" x14ac:dyDescent="0.2">
      <c r="A90" s="1356"/>
      <c r="B90" s="1361"/>
      <c r="C90" s="1356"/>
      <c r="D90" s="1361"/>
      <c r="E90" s="1357"/>
      <c r="F90" s="38" t="s">
        <v>147</v>
      </c>
      <c r="G90" s="373"/>
      <c r="H90" s="343" t="s">
        <v>406</v>
      </c>
      <c r="I90" s="344">
        <f>G90/12</f>
        <v>0</v>
      </c>
    </row>
    <row r="91" spans="1:12" s="278" customFormat="1" ht="12.95" customHeight="1" x14ac:dyDescent="0.2">
      <c r="A91" s="1356"/>
      <c r="B91" s="1361"/>
      <c r="C91" s="1356"/>
      <c r="D91" s="1361"/>
      <c r="E91" s="1357"/>
      <c r="F91" s="38"/>
      <c r="G91" s="38"/>
      <c r="H91" s="1390" t="s">
        <v>405</v>
      </c>
      <c r="I91" s="1391"/>
    </row>
    <row r="92" spans="1:12" s="278" customFormat="1" ht="12.95" customHeight="1" x14ac:dyDescent="0.2">
      <c r="A92" s="1356"/>
      <c r="B92" s="1361"/>
      <c r="C92" s="1356"/>
      <c r="D92" s="1361"/>
      <c r="E92" s="1357"/>
      <c r="F92" s="38"/>
      <c r="G92" s="38"/>
      <c r="H92" s="101"/>
      <c r="I92" s="342"/>
    </row>
    <row r="93" spans="1:12" s="278" customFormat="1" ht="21.75" customHeight="1" thickBot="1" x14ac:dyDescent="0.25">
      <c r="A93" s="1356"/>
      <c r="B93" s="1361"/>
      <c r="C93" s="1356"/>
      <c r="D93" s="1361"/>
      <c r="E93" s="1357"/>
      <c r="F93" s="38"/>
      <c r="G93" s="38"/>
      <c r="H93" s="312" t="s">
        <v>407</v>
      </c>
      <c r="I93" s="374"/>
    </row>
    <row r="94" spans="1:12" s="278" customFormat="1" ht="12.95" hidden="1" customHeight="1" x14ac:dyDescent="0.2">
      <c r="A94" s="1356"/>
      <c r="B94" s="1361"/>
      <c r="C94" s="1356"/>
      <c r="D94" s="1361"/>
      <c r="E94" s="1357"/>
      <c r="F94" s="38"/>
      <c r="G94" s="38"/>
      <c r="H94" s="38"/>
      <c r="I94" s="342"/>
    </row>
    <row r="95" spans="1:12" s="278" customFormat="1" ht="12.95" hidden="1" customHeight="1" thickBot="1" x14ac:dyDescent="0.25">
      <c r="A95" s="1359"/>
      <c r="B95" s="1369"/>
      <c r="C95" s="1356"/>
      <c r="D95" s="1361"/>
      <c r="E95" s="1357"/>
      <c r="F95" s="351"/>
      <c r="G95" s="351"/>
      <c r="H95" s="351"/>
      <c r="I95" s="351"/>
      <c r="J95" s="285"/>
      <c r="K95" s="285"/>
      <c r="L95" s="285"/>
    </row>
    <row r="96" spans="1:12" s="285" customFormat="1" ht="12.95" customHeight="1" x14ac:dyDescent="0.2">
      <c r="A96" s="1576" t="s">
        <v>874</v>
      </c>
      <c r="B96" s="1583"/>
      <c r="C96" s="1727" t="s">
        <v>913</v>
      </c>
      <c r="D96" s="1728"/>
      <c r="E96" s="1729"/>
      <c r="F96" s="1266" t="s">
        <v>498</v>
      </c>
      <c r="G96" s="1267"/>
      <c r="H96" s="1267"/>
      <c r="I96" s="1267"/>
    </row>
    <row r="97" spans="1:12" s="285" customFormat="1" ht="15" customHeight="1" x14ac:dyDescent="0.2">
      <c r="A97" s="1421"/>
      <c r="B97" s="1422"/>
      <c r="C97" s="1730"/>
      <c r="D97" s="1422"/>
      <c r="E97" s="1731"/>
      <c r="F97" s="884"/>
      <c r="G97" s="884"/>
      <c r="H97" s="884"/>
      <c r="I97" s="884"/>
      <c r="J97" s="1015"/>
      <c r="K97" s="1015"/>
      <c r="L97" s="1015"/>
    </row>
    <row r="98" spans="1:12" s="285" customFormat="1" ht="24" customHeight="1" x14ac:dyDescent="0.2">
      <c r="A98" s="1421"/>
      <c r="B98" s="1422"/>
      <c r="C98" s="1730"/>
      <c r="D98" s="1422"/>
      <c r="E98" s="1731"/>
      <c r="F98" s="884"/>
      <c r="G98" s="1268" t="s">
        <v>875</v>
      </c>
      <c r="H98" s="1269" t="s">
        <v>229</v>
      </c>
      <c r="I98" s="1270"/>
      <c r="J98" s="1015"/>
      <c r="K98" s="1015"/>
      <c r="L98" s="1015"/>
    </row>
    <row r="99" spans="1:12" s="268" customFormat="1" ht="13.7" customHeight="1" x14ac:dyDescent="0.2">
      <c r="A99" s="1421"/>
      <c r="B99" s="1422"/>
      <c r="C99" s="1730"/>
      <c r="D99" s="1422"/>
      <c r="E99" s="1731"/>
      <c r="F99" s="884"/>
      <c r="G99" s="1271" t="s">
        <v>499</v>
      </c>
      <c r="H99" s="1269" t="s">
        <v>229</v>
      </c>
      <c r="I99" s="1270"/>
      <c r="J99" s="1016"/>
      <c r="K99" s="1016"/>
      <c r="L99" s="1016"/>
    </row>
    <row r="100" spans="1:12" s="268" customFormat="1" ht="13.7" customHeight="1" x14ac:dyDescent="0.2">
      <c r="A100" s="1421"/>
      <c r="B100" s="1422"/>
      <c r="C100" s="1730"/>
      <c r="D100" s="1422"/>
      <c r="E100" s="1731"/>
      <c r="F100" s="884"/>
      <c r="G100" s="884"/>
      <c r="H100" s="1272"/>
      <c r="I100" s="1273"/>
      <c r="J100" s="1016"/>
      <c r="K100" s="1016"/>
      <c r="L100" s="1016"/>
    </row>
    <row r="101" spans="1:12" s="268" customFormat="1" ht="13.7" customHeight="1" x14ac:dyDescent="0.2">
      <c r="A101" s="1421"/>
      <c r="B101" s="1422"/>
      <c r="C101" s="1730"/>
      <c r="D101" s="1422"/>
      <c r="E101" s="1731"/>
      <c r="F101" s="884"/>
      <c r="G101" s="884"/>
      <c r="H101" s="884"/>
      <c r="I101" s="884"/>
      <c r="J101" s="1016"/>
      <c r="K101" s="1016"/>
      <c r="L101" s="1016"/>
    </row>
    <row r="102" spans="1:12" s="268" customFormat="1" ht="12.95" customHeight="1" x14ac:dyDescent="0.2">
      <c r="A102" s="1421"/>
      <c r="B102" s="1422"/>
      <c r="C102" s="1730"/>
      <c r="D102" s="1422"/>
      <c r="E102" s="1731"/>
      <c r="F102" s="1776" t="s">
        <v>500</v>
      </c>
      <c r="G102" s="1776"/>
      <c r="H102" s="1274"/>
      <c r="I102" s="1275" t="s">
        <v>419</v>
      </c>
      <c r="J102" s="1143"/>
      <c r="K102" s="1143"/>
      <c r="L102" s="1143"/>
    </row>
    <row r="103" spans="1:12" s="268" customFormat="1" ht="13.7" customHeight="1" x14ac:dyDescent="0.2">
      <c r="A103" s="1421"/>
      <c r="B103" s="1422"/>
      <c r="C103" s="1730"/>
      <c r="D103" s="1422"/>
      <c r="E103" s="1731"/>
      <c r="F103" s="1275"/>
      <c r="G103" s="1275" t="s">
        <v>501</v>
      </c>
      <c r="H103" s="788" t="e">
        <f>ROUNDUP(H102/(I98+I99),0)</f>
        <v>#DIV/0!</v>
      </c>
      <c r="I103" s="1275" t="s">
        <v>876</v>
      </c>
      <c r="J103" s="1144"/>
      <c r="K103" s="1144"/>
      <c r="L103" s="1144"/>
    </row>
    <row r="104" spans="1:12" s="278" customFormat="1" x14ac:dyDescent="0.2">
      <c r="A104" s="1421"/>
      <c r="B104" s="1422"/>
      <c r="C104" s="1730"/>
      <c r="D104" s="1422"/>
      <c r="E104" s="1731"/>
      <c r="F104" s="884"/>
      <c r="G104" s="1275" t="s">
        <v>501</v>
      </c>
      <c r="H104" s="788" t="e">
        <f>ROUNDUP(H102/I99,0)</f>
        <v>#DIV/0!</v>
      </c>
      <c r="I104" s="1275" t="s">
        <v>916</v>
      </c>
      <c r="J104" s="1144"/>
      <c r="K104" s="1144"/>
      <c r="L104" s="1144"/>
    </row>
    <row r="105" spans="1:12" ht="26.45" customHeight="1" thickBot="1" x14ac:dyDescent="0.25">
      <c r="A105" s="1421"/>
      <c r="B105" s="1422"/>
      <c r="C105" s="1732"/>
      <c r="D105" s="1733"/>
      <c r="E105" s="1734"/>
      <c r="F105" s="1276"/>
      <c r="G105" s="1276"/>
      <c r="H105" s="1276"/>
      <c r="I105" s="1276"/>
      <c r="J105" s="285"/>
      <c r="K105" s="285"/>
      <c r="L105" s="285"/>
    </row>
    <row r="106" spans="1:12" ht="12.95" customHeight="1" x14ac:dyDescent="0.2">
      <c r="A106" s="1576" t="s">
        <v>957</v>
      </c>
      <c r="B106" s="1577"/>
      <c r="C106" s="1145"/>
      <c r="D106" s="10"/>
      <c r="E106" s="8"/>
      <c r="F106" s="33"/>
      <c r="G106" s="35"/>
      <c r="H106" s="35"/>
      <c r="I106" s="35"/>
      <c r="J106" s="285"/>
      <c r="K106" s="285"/>
      <c r="L106" s="285"/>
    </row>
    <row r="107" spans="1:12" ht="12.95" customHeight="1" x14ac:dyDescent="0.2">
      <c r="A107" s="1421"/>
      <c r="B107" s="1423"/>
      <c r="C107" s="10"/>
      <c r="D107" s="10"/>
      <c r="E107" s="8"/>
      <c r="F107" s="20"/>
      <c r="G107" s="1390" t="s">
        <v>445</v>
      </c>
      <c r="H107" s="1390"/>
      <c r="I107" s="1390"/>
      <c r="J107" s="285"/>
      <c r="K107" s="285"/>
      <c r="L107" s="285"/>
    </row>
    <row r="108" spans="1:12" x14ac:dyDescent="0.2">
      <c r="A108" s="1421"/>
      <c r="B108" s="1423"/>
      <c r="C108" s="743"/>
      <c r="D108" s="743"/>
      <c r="E108" s="8"/>
      <c r="F108" s="20"/>
      <c r="G108" s="1390"/>
      <c r="H108" s="1390"/>
      <c r="I108" s="1390"/>
      <c r="J108" s="285"/>
      <c r="K108" s="285"/>
      <c r="L108" s="285"/>
    </row>
    <row r="109" spans="1:12" x14ac:dyDescent="0.2">
      <c r="A109" s="1421"/>
      <c r="B109" s="1423"/>
      <c r="C109" s="743"/>
      <c r="D109" s="743"/>
      <c r="E109" s="8"/>
      <c r="F109" s="20"/>
      <c r="G109" s="1390"/>
      <c r="H109" s="1390"/>
      <c r="I109" s="1391"/>
    </row>
    <row r="110" spans="1:12" x14ac:dyDescent="0.2">
      <c r="A110" s="1421"/>
      <c r="B110" s="1423"/>
      <c r="C110" s="10"/>
      <c r="D110" s="714"/>
      <c r="E110" s="8"/>
      <c r="F110" s="20"/>
      <c r="G110" s="21"/>
      <c r="H110" s="21"/>
      <c r="I110" s="14"/>
    </row>
    <row r="111" spans="1:12" ht="12.95" customHeight="1" x14ac:dyDescent="0.2">
      <c r="A111" s="1421"/>
      <c r="B111" s="1423"/>
      <c r="C111" s="10"/>
      <c r="D111" s="714"/>
      <c r="E111" s="8"/>
      <c r="F111" s="20"/>
      <c r="G111" s="1428" t="s">
        <v>448</v>
      </c>
      <c r="H111" s="1428"/>
      <c r="I111" s="1429"/>
    </row>
    <row r="112" spans="1:12" x14ac:dyDescent="0.2">
      <c r="A112" s="1421"/>
      <c r="B112" s="1423"/>
      <c r="C112" s="10"/>
      <c r="D112" s="10"/>
      <c r="E112" s="8"/>
      <c r="F112" s="20"/>
      <c r="G112" s="1428"/>
      <c r="H112" s="1428"/>
      <c r="I112" s="1429"/>
    </row>
    <row r="113" spans="1:9" x14ac:dyDescent="0.2">
      <c r="A113" s="1421"/>
      <c r="B113" s="1423"/>
      <c r="C113" s="10"/>
      <c r="D113" s="10"/>
      <c r="E113" s="8"/>
      <c r="F113" s="20"/>
      <c r="G113" s="101"/>
      <c r="H113" s="101"/>
      <c r="I113" s="102"/>
    </row>
    <row r="114" spans="1:9" ht="12.95" customHeight="1" x14ac:dyDescent="0.2">
      <c r="A114" s="708"/>
      <c r="B114" s="709"/>
      <c r="C114" s="10"/>
      <c r="D114" s="10"/>
      <c r="E114" s="8"/>
      <c r="F114" s="20"/>
      <c r="G114" s="1390" t="s">
        <v>447</v>
      </c>
      <c r="H114" s="1390"/>
      <c r="I114" s="1391"/>
    </row>
    <row r="115" spans="1:9" ht="14.25" customHeight="1" x14ac:dyDescent="0.2">
      <c r="A115" s="1711" t="s">
        <v>877</v>
      </c>
      <c r="B115" s="1423"/>
      <c r="C115" s="10"/>
      <c r="D115" s="10"/>
      <c r="E115" s="8"/>
      <c r="F115" s="20"/>
      <c r="G115" s="1390"/>
      <c r="H115" s="1390"/>
      <c r="I115" s="1391"/>
    </row>
    <row r="116" spans="1:9" ht="14.25" customHeight="1" x14ac:dyDescent="0.2">
      <c r="A116" s="1421"/>
      <c r="B116" s="1423"/>
      <c r="C116" s="10"/>
      <c r="D116" s="10"/>
      <c r="E116" s="8"/>
      <c r="F116" s="20"/>
      <c r="G116" s="1390"/>
      <c r="H116" s="1390"/>
      <c r="I116" s="1391"/>
    </row>
    <row r="117" spans="1:9" ht="14.25" customHeight="1" x14ac:dyDescent="0.2">
      <c r="A117" s="1767" t="s">
        <v>878</v>
      </c>
      <c r="B117" s="1768"/>
      <c r="C117" s="9"/>
      <c r="D117" s="10"/>
      <c r="E117" s="8"/>
      <c r="F117" s="20"/>
      <c r="G117" s="1390"/>
      <c r="H117" s="1390"/>
      <c r="I117" s="1391"/>
    </row>
    <row r="118" spans="1:9" ht="14.25" customHeight="1" x14ac:dyDescent="0.2">
      <c r="A118" s="1765"/>
      <c r="B118" s="1766"/>
      <c r="C118" s="9"/>
      <c r="D118" s="10"/>
      <c r="E118" s="8"/>
      <c r="F118" s="20"/>
      <c r="G118" s="101"/>
      <c r="H118" s="101"/>
      <c r="I118" s="102"/>
    </row>
    <row r="119" spans="1:9" ht="12.95" customHeight="1" x14ac:dyDescent="0.2">
      <c r="A119" s="1767" t="s">
        <v>879</v>
      </c>
      <c r="B119" s="1768"/>
      <c r="C119" s="9"/>
      <c r="D119" s="10"/>
      <c r="E119" s="8"/>
      <c r="F119" s="20"/>
      <c r="G119" s="1582" t="s">
        <v>446</v>
      </c>
      <c r="H119" s="1582"/>
      <c r="I119" s="1429"/>
    </row>
    <row r="120" spans="1:9" x14ac:dyDescent="0.2">
      <c r="A120" s="1440"/>
      <c r="B120" s="1442"/>
      <c r="C120" s="9"/>
      <c r="D120" s="10"/>
      <c r="E120" s="8"/>
      <c r="F120" s="20"/>
      <c r="G120" s="1582"/>
      <c r="H120" s="1582"/>
      <c r="I120" s="1429"/>
    </row>
    <row r="121" spans="1:9" x14ac:dyDescent="0.2">
      <c r="A121" s="1440"/>
      <c r="B121" s="1442"/>
      <c r="C121" s="9"/>
      <c r="D121" s="10"/>
      <c r="E121" s="8"/>
      <c r="F121" s="20"/>
      <c r="G121" s="101"/>
      <c r="H121" s="101"/>
      <c r="I121" s="102"/>
    </row>
    <row r="122" spans="1:9" x14ac:dyDescent="0.2">
      <c r="A122" s="1765"/>
      <c r="B122" s="1766"/>
      <c r="C122" s="9"/>
      <c r="D122" s="10"/>
      <c r="E122" s="8"/>
      <c r="F122" s="20"/>
      <c r="G122" s="1428" t="s">
        <v>720</v>
      </c>
      <c r="H122" s="1428"/>
      <c r="I122" s="1429"/>
    </row>
    <row r="123" spans="1:9" ht="15.6" customHeight="1" x14ac:dyDescent="0.2">
      <c r="A123" s="1764" t="s">
        <v>880</v>
      </c>
      <c r="B123" s="1442"/>
      <c r="C123" s="9"/>
      <c r="D123" s="10"/>
      <c r="E123" s="8"/>
      <c r="F123" s="20"/>
      <c r="G123" s="1428"/>
      <c r="H123" s="1428"/>
      <c r="I123" s="1429"/>
    </row>
    <row r="124" spans="1:9" x14ac:dyDescent="0.2">
      <c r="A124" s="1765"/>
      <c r="B124" s="1766"/>
      <c r="C124" s="9"/>
      <c r="D124" s="10"/>
      <c r="E124" s="8"/>
      <c r="F124" s="20"/>
      <c r="G124" s="1428" t="s">
        <v>450</v>
      </c>
      <c r="H124" s="1428"/>
      <c r="I124" s="1429"/>
    </row>
    <row r="125" spans="1:9" x14ac:dyDescent="0.2">
      <c r="A125" s="1277" t="s">
        <v>881</v>
      </c>
      <c r="B125" s="1149"/>
      <c r="C125" s="9"/>
      <c r="D125" s="10"/>
      <c r="E125" s="8"/>
      <c r="F125" s="20"/>
      <c r="G125" s="1428"/>
      <c r="H125" s="1428"/>
      <c r="I125" s="1429"/>
    </row>
    <row r="126" spans="1:9" ht="12.95" customHeight="1" x14ac:dyDescent="0.2">
      <c r="A126" s="1767" t="s">
        <v>882</v>
      </c>
      <c r="B126" s="1768"/>
      <c r="C126" s="9"/>
      <c r="D126" s="10"/>
      <c r="E126" s="8"/>
      <c r="F126" s="20"/>
      <c r="G126" s="1735" t="s">
        <v>883</v>
      </c>
      <c r="H126" s="1736"/>
      <c r="I126" s="1737"/>
    </row>
    <row r="127" spans="1:9" ht="16.5" customHeight="1" x14ac:dyDescent="0.2">
      <c r="A127" s="1440"/>
      <c r="B127" s="1442"/>
      <c r="C127" s="9"/>
      <c r="D127" s="10"/>
      <c r="E127" s="8"/>
      <c r="F127" s="20"/>
      <c r="G127" s="1738"/>
      <c r="H127" s="1739"/>
      <c r="I127" s="1740"/>
    </row>
    <row r="128" spans="1:9" x14ac:dyDescent="0.2">
      <c r="A128" s="1440"/>
      <c r="B128" s="1442"/>
      <c r="C128" s="9"/>
      <c r="D128" s="10"/>
      <c r="E128" s="8"/>
      <c r="F128" s="20"/>
      <c r="G128" s="1433"/>
      <c r="H128" s="1434"/>
      <c r="I128" s="1435"/>
    </row>
    <row r="129" spans="1:9" ht="21.75" customHeight="1" x14ac:dyDescent="0.2">
      <c r="A129" s="9"/>
      <c r="B129" s="10"/>
      <c r="C129" s="9"/>
      <c r="D129" s="10"/>
      <c r="E129" s="10"/>
      <c r="F129" s="22"/>
      <c r="G129" s="254"/>
      <c r="H129" s="254"/>
      <c r="I129" s="830"/>
    </row>
    <row r="130" spans="1:9" ht="12.95" customHeight="1" x14ac:dyDescent="0.2">
      <c r="A130" s="1576" t="s">
        <v>722</v>
      </c>
      <c r="B130" s="1577"/>
      <c r="C130" s="744"/>
      <c r="D130" s="745"/>
      <c r="E130" s="746"/>
      <c r="F130" s="923"/>
      <c r="G130" s="931"/>
      <c r="H130" s="931"/>
      <c r="I130" s="932"/>
    </row>
    <row r="131" spans="1:9" ht="12.95" customHeight="1" x14ac:dyDescent="0.2">
      <c r="A131" s="1421"/>
      <c r="B131" s="1423"/>
      <c r="C131" s="747"/>
      <c r="D131" s="748"/>
      <c r="E131" s="749"/>
      <c r="F131" s="923"/>
      <c r="G131" s="1769" t="s">
        <v>826</v>
      </c>
      <c r="H131" s="1769"/>
      <c r="I131" s="921"/>
    </row>
    <row r="132" spans="1:9" ht="12.95" customHeight="1" x14ac:dyDescent="0.2">
      <c r="A132" s="1421"/>
      <c r="B132" s="1423"/>
      <c r="C132" s="704"/>
      <c r="D132" s="705"/>
      <c r="E132" s="706"/>
      <c r="F132" s="924"/>
      <c r="G132" s="1428" t="s">
        <v>827</v>
      </c>
      <c r="H132" s="1428"/>
      <c r="I132" s="922"/>
    </row>
    <row r="133" spans="1:9" ht="12.95" customHeight="1" x14ac:dyDescent="0.2">
      <c r="A133" s="1421"/>
      <c r="B133" s="1423"/>
      <c r="C133" s="704"/>
      <c r="D133" s="705"/>
      <c r="E133" s="706"/>
      <c r="F133" s="925"/>
      <c r="G133" s="1428" t="s">
        <v>828</v>
      </c>
      <c r="H133" s="1428"/>
      <c r="I133" s="922"/>
    </row>
    <row r="134" spans="1:9" ht="12.95" customHeight="1" x14ac:dyDescent="0.2">
      <c r="A134" s="1421"/>
      <c r="B134" s="1423"/>
      <c r="C134" s="713"/>
      <c r="D134" s="714"/>
      <c r="E134" s="715"/>
      <c r="F134" s="860"/>
      <c r="G134" s="926" t="s">
        <v>829</v>
      </c>
      <c r="H134" s="927"/>
      <c r="I134" s="914"/>
    </row>
    <row r="135" spans="1:9" ht="12.95" customHeight="1" x14ac:dyDescent="0.2">
      <c r="A135" s="1421"/>
      <c r="B135" s="1423"/>
      <c r="C135" s="713"/>
      <c r="D135" s="714"/>
      <c r="E135" s="715"/>
      <c r="F135" s="860"/>
      <c r="G135" s="926" t="s">
        <v>830</v>
      </c>
      <c r="H135" s="927"/>
      <c r="I135" s="914"/>
    </row>
    <row r="136" spans="1:9" ht="12.95" customHeight="1" x14ac:dyDescent="0.2">
      <c r="A136" s="1421"/>
      <c r="B136" s="1423"/>
      <c r="C136" s="713"/>
      <c r="D136" s="714"/>
      <c r="E136" s="715"/>
      <c r="F136" s="860"/>
      <c r="G136" s="926" t="s">
        <v>831</v>
      </c>
      <c r="H136" s="927"/>
      <c r="I136" s="914"/>
    </row>
    <row r="137" spans="1:9" ht="12.95" customHeight="1" x14ac:dyDescent="0.2">
      <c r="A137" s="1421"/>
      <c r="B137" s="1423"/>
      <c r="C137" s="9"/>
      <c r="D137" s="10"/>
      <c r="E137" s="8"/>
      <c r="F137" s="20"/>
      <c r="G137" s="926" t="s">
        <v>832</v>
      </c>
      <c r="H137" s="927"/>
      <c r="I137" s="14"/>
    </row>
    <row r="138" spans="1:9" ht="12.95" customHeight="1" x14ac:dyDescent="0.2">
      <c r="A138" s="1421"/>
      <c r="B138" s="1423"/>
      <c r="C138" s="9"/>
      <c r="D138" s="10"/>
      <c r="E138" s="8"/>
      <c r="F138" s="20"/>
      <c r="G138" s="926" t="s">
        <v>833</v>
      </c>
      <c r="H138" s="927"/>
      <c r="I138" s="14"/>
    </row>
    <row r="139" spans="1:9" ht="12.95" customHeight="1" x14ac:dyDescent="0.2">
      <c r="A139" s="1421"/>
      <c r="B139" s="1423"/>
      <c r="C139" s="9"/>
      <c r="D139" s="10"/>
      <c r="E139" s="8"/>
      <c r="F139" s="20"/>
      <c r="G139" s="884" t="s">
        <v>376</v>
      </c>
      <c r="H139" s="1770"/>
      <c r="I139" s="1771"/>
    </row>
    <row r="140" spans="1:9" ht="12.95" customHeight="1" x14ac:dyDescent="0.2">
      <c r="A140" s="1421"/>
      <c r="B140" s="1423"/>
      <c r="C140" s="9"/>
      <c r="D140" s="10"/>
      <c r="E140" s="8"/>
      <c r="F140" s="20"/>
      <c r="G140" s="21"/>
      <c r="H140" s="1772"/>
      <c r="I140" s="1773"/>
    </row>
    <row r="141" spans="1:9" x14ac:dyDescent="0.2">
      <c r="A141" s="915"/>
      <c r="B141" s="916"/>
      <c r="C141" s="11"/>
      <c r="D141" s="12"/>
      <c r="E141" s="13"/>
      <c r="F141" s="22"/>
      <c r="G141" s="23"/>
      <c r="H141" s="23"/>
      <c r="I141" s="24"/>
    </row>
    <row r="142" spans="1:9" x14ac:dyDescent="0.2">
      <c r="A142" s="1576" t="s">
        <v>958</v>
      </c>
      <c r="B142" s="1583"/>
      <c r="C142" s="77"/>
      <c r="D142" s="61"/>
      <c r="E142" s="62"/>
      <c r="F142" s="928"/>
      <c r="G142" s="929"/>
      <c r="H142" s="929"/>
      <c r="I142" s="930"/>
    </row>
    <row r="143" spans="1:9" x14ac:dyDescent="0.2">
      <c r="A143" s="1421"/>
      <c r="B143" s="1422"/>
      <c r="C143" s="9"/>
      <c r="D143" s="10"/>
      <c r="E143" s="8"/>
      <c r="F143" s="21"/>
      <c r="G143" s="21"/>
      <c r="H143" s="21"/>
      <c r="I143" s="14"/>
    </row>
    <row r="144" spans="1:9" ht="12.75" customHeight="1" x14ac:dyDescent="0.2">
      <c r="A144" s="1421"/>
      <c r="B144" s="1422"/>
      <c r="C144" s="9"/>
      <c r="D144" s="10"/>
      <c r="E144" s="8"/>
      <c r="F144" s="21"/>
      <c r="G144" s="1428" t="s">
        <v>959</v>
      </c>
      <c r="H144" s="1428"/>
      <c r="I144" s="1429"/>
    </row>
    <row r="145" spans="1:9" x14ac:dyDescent="0.2">
      <c r="A145" s="1421"/>
      <c r="B145" s="1422"/>
      <c r="C145" s="9"/>
      <c r="D145" s="10"/>
      <c r="E145" s="8"/>
      <c r="F145" s="21"/>
      <c r="G145" s="1428"/>
      <c r="H145" s="1428"/>
      <c r="I145" s="1429"/>
    </row>
    <row r="146" spans="1:9" x14ac:dyDescent="0.2">
      <c r="A146" s="1421"/>
      <c r="B146" s="1422"/>
      <c r="C146" s="9"/>
      <c r="D146" s="10"/>
      <c r="E146" s="8"/>
      <c r="F146" s="21"/>
      <c r="G146" s="1738"/>
      <c r="H146" s="1739"/>
      <c r="I146" s="1740"/>
    </row>
    <row r="147" spans="1:9" ht="19.7" customHeight="1" x14ac:dyDescent="0.2">
      <c r="A147" s="1688"/>
      <c r="B147" s="1689"/>
      <c r="C147" s="11"/>
      <c r="D147" s="12"/>
      <c r="E147" s="13"/>
      <c r="F147" s="23"/>
      <c r="G147" s="1433"/>
      <c r="H147" s="1434"/>
      <c r="I147" s="1435"/>
    </row>
  </sheetData>
  <sheetProtection algorithmName="SHA-512" hashValue="yNGK9QXmQSxOO0tAinJM/unytw3qw4AeosVii+4pBvXa6eFc1qj4r60oORt/ue9Oe067Sa7H9WIyY0IcOSnqOg==" saltValue="rSccsme0jJF1uQ1bUSf01A==" spinCount="100000" sheet="1" selectLockedCells="1" selectUnlockedCells="1"/>
  <mergeCells count="78">
    <mergeCell ref="G127:I128"/>
    <mergeCell ref="A9:I9"/>
    <mergeCell ref="A53:B64"/>
    <mergeCell ref="C53:E57"/>
    <mergeCell ref="C58:E64"/>
    <mergeCell ref="F102:G102"/>
    <mergeCell ref="C69:E71"/>
    <mergeCell ref="C47:E52"/>
    <mergeCell ref="A47:B47"/>
    <mergeCell ref="C35:E40"/>
    <mergeCell ref="F40:I41"/>
    <mergeCell ref="C41:E45"/>
    <mergeCell ref="A48:B48"/>
    <mergeCell ref="A106:B113"/>
    <mergeCell ref="A115:B116"/>
    <mergeCell ref="A117:B118"/>
    <mergeCell ref="A119:B122"/>
    <mergeCell ref="A96:B105"/>
    <mergeCell ref="A52:B52"/>
    <mergeCell ref="A49:B50"/>
    <mergeCell ref="A77:B85"/>
    <mergeCell ref="G52:H52"/>
    <mergeCell ref="G49:H50"/>
    <mergeCell ref="C83:E86"/>
    <mergeCell ref="C77:E82"/>
    <mergeCell ref="A142:B147"/>
    <mergeCell ref="A123:B124"/>
    <mergeCell ref="A126:B128"/>
    <mergeCell ref="G122:I123"/>
    <mergeCell ref="G119:I120"/>
    <mergeCell ref="G107:I109"/>
    <mergeCell ref="G124:I125"/>
    <mergeCell ref="A130:B140"/>
    <mergeCell ref="G131:H131"/>
    <mergeCell ref="G132:H132"/>
    <mergeCell ref="G133:H133"/>
    <mergeCell ref="H139:I140"/>
    <mergeCell ref="A5:I5"/>
    <mergeCell ref="A6:I6"/>
    <mergeCell ref="A8:B8"/>
    <mergeCell ref="C8:E8"/>
    <mergeCell ref="F8:I8"/>
    <mergeCell ref="A7:I7"/>
    <mergeCell ref="A1:D1"/>
    <mergeCell ref="E1:G1"/>
    <mergeCell ref="H1:I4"/>
    <mergeCell ref="A2:D2"/>
    <mergeCell ref="F2:G2"/>
    <mergeCell ref="B3:G3"/>
    <mergeCell ref="A4:G4"/>
    <mergeCell ref="A25:I25"/>
    <mergeCell ref="A11:B24"/>
    <mergeCell ref="C11:E24"/>
    <mergeCell ref="F11:H12"/>
    <mergeCell ref="F13:G14"/>
    <mergeCell ref="H13:H14"/>
    <mergeCell ref="I13:I14"/>
    <mergeCell ref="F15:G16"/>
    <mergeCell ref="H15:H16"/>
    <mergeCell ref="I15:I16"/>
    <mergeCell ref="H17:H18"/>
    <mergeCell ref="I17:I18"/>
    <mergeCell ref="C96:E105"/>
    <mergeCell ref="G126:I126"/>
    <mergeCell ref="G144:I145"/>
    <mergeCell ref="G146:I147"/>
    <mergeCell ref="A26:B32"/>
    <mergeCell ref="C26:E30"/>
    <mergeCell ref="C31:E34"/>
    <mergeCell ref="G114:I117"/>
    <mergeCell ref="G111:I112"/>
    <mergeCell ref="A87:B95"/>
    <mergeCell ref="C66:E68"/>
    <mergeCell ref="C87:E92"/>
    <mergeCell ref="C93:E95"/>
    <mergeCell ref="G87:I88"/>
    <mergeCell ref="H91:I91"/>
    <mergeCell ref="F49:F50"/>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5</xdr:col>
                    <xdr:colOff>695325</xdr:colOff>
                    <xdr:row>49</xdr:row>
                    <xdr:rowOff>571500</xdr:rowOff>
                  </from>
                  <to>
                    <xdr:col>5</xdr:col>
                    <xdr:colOff>923925</xdr:colOff>
                    <xdr:row>50</xdr:row>
                    <xdr:rowOff>257175</xdr:rowOff>
                  </to>
                </anchor>
              </controlPr>
            </control>
          </mc:Choice>
        </mc:AlternateContent>
        <mc:AlternateContent xmlns:mc="http://schemas.openxmlformats.org/markup-compatibility/2006">
          <mc:Choice Requires="x14">
            <control shapeId="18450" r:id="rId5" name="Check Box 18">
              <controlPr defaultSize="0" autoFill="0" autoLine="0" autoPict="0">
                <anchor moveWithCells="1">
                  <from>
                    <xdr:col>5</xdr:col>
                    <xdr:colOff>723900</xdr:colOff>
                    <xdr:row>48</xdr:row>
                    <xdr:rowOff>19050</xdr:rowOff>
                  </from>
                  <to>
                    <xdr:col>5</xdr:col>
                    <xdr:colOff>876300</xdr:colOff>
                    <xdr:row>49</xdr:row>
                    <xdr:rowOff>66675</xdr:rowOff>
                  </to>
                </anchor>
              </controlPr>
            </control>
          </mc:Choice>
        </mc:AlternateContent>
        <mc:AlternateContent xmlns:mc="http://schemas.openxmlformats.org/markup-compatibility/2006">
          <mc:Choice Requires="x14">
            <control shapeId="18452" r:id="rId6" name="Check Box 20">
              <controlPr defaultSize="0" autoFill="0" autoLine="0" autoPict="0">
                <anchor moveWithCells="1">
                  <from>
                    <xdr:col>6</xdr:col>
                    <xdr:colOff>295275</xdr:colOff>
                    <xdr:row>77</xdr:row>
                    <xdr:rowOff>409575</xdr:rowOff>
                  </from>
                  <to>
                    <xdr:col>6</xdr:col>
                    <xdr:colOff>523875</xdr:colOff>
                    <xdr:row>79</xdr:row>
                    <xdr:rowOff>47625</xdr:rowOff>
                  </to>
                </anchor>
              </controlPr>
            </control>
          </mc:Choice>
        </mc:AlternateContent>
        <mc:AlternateContent xmlns:mc="http://schemas.openxmlformats.org/markup-compatibility/2006">
          <mc:Choice Requires="x14">
            <control shapeId="18453" r:id="rId7" name="Check Box 21">
              <controlPr defaultSize="0" autoFill="0" autoLine="0" autoPict="0">
                <anchor moveWithCells="1">
                  <from>
                    <xdr:col>6</xdr:col>
                    <xdr:colOff>295275</xdr:colOff>
                    <xdr:row>78</xdr:row>
                    <xdr:rowOff>114300</xdr:rowOff>
                  </from>
                  <to>
                    <xdr:col>6</xdr:col>
                    <xdr:colOff>523875</xdr:colOff>
                    <xdr:row>80</xdr:row>
                    <xdr:rowOff>66675</xdr:rowOff>
                  </to>
                </anchor>
              </controlPr>
            </control>
          </mc:Choice>
        </mc:AlternateContent>
        <mc:AlternateContent xmlns:mc="http://schemas.openxmlformats.org/markup-compatibility/2006">
          <mc:Choice Requires="x14">
            <control shapeId="18454" r:id="rId8" name="Check Box 22">
              <controlPr defaultSize="0" autoFill="0" autoLine="0" autoPict="0">
                <anchor moveWithCells="1">
                  <from>
                    <xdr:col>6</xdr:col>
                    <xdr:colOff>295275</xdr:colOff>
                    <xdr:row>79</xdr:row>
                    <xdr:rowOff>133350</xdr:rowOff>
                  </from>
                  <to>
                    <xdr:col>6</xdr:col>
                    <xdr:colOff>523875</xdr:colOff>
                    <xdr:row>81</xdr:row>
                    <xdr:rowOff>76200</xdr:rowOff>
                  </to>
                </anchor>
              </controlPr>
            </control>
          </mc:Choice>
        </mc:AlternateContent>
        <mc:AlternateContent xmlns:mc="http://schemas.openxmlformats.org/markup-compatibility/2006">
          <mc:Choice Requires="x14">
            <control shapeId="18455" r:id="rId9" name="Check Box 23">
              <controlPr defaultSize="0" autoFill="0" autoLine="0" autoPict="0">
                <anchor moveWithCells="1">
                  <from>
                    <xdr:col>6</xdr:col>
                    <xdr:colOff>295275</xdr:colOff>
                    <xdr:row>80</xdr:row>
                    <xdr:rowOff>161925</xdr:rowOff>
                  </from>
                  <to>
                    <xdr:col>6</xdr:col>
                    <xdr:colOff>523875</xdr:colOff>
                    <xdr:row>82</xdr:row>
                    <xdr:rowOff>57150</xdr:rowOff>
                  </to>
                </anchor>
              </controlPr>
            </control>
          </mc:Choice>
        </mc:AlternateContent>
        <mc:AlternateContent xmlns:mc="http://schemas.openxmlformats.org/markup-compatibility/2006">
          <mc:Choice Requires="x14">
            <control shapeId="18456" r:id="rId10" name="Check Box 24">
              <controlPr defaultSize="0" autoFill="0" autoLine="0" autoPict="0">
                <anchor moveWithCells="1">
                  <from>
                    <xdr:col>6</xdr:col>
                    <xdr:colOff>295275</xdr:colOff>
                    <xdr:row>81</xdr:row>
                    <xdr:rowOff>114300</xdr:rowOff>
                  </from>
                  <to>
                    <xdr:col>6</xdr:col>
                    <xdr:colOff>523875</xdr:colOff>
                    <xdr:row>82</xdr:row>
                    <xdr:rowOff>161925</xdr:rowOff>
                  </to>
                </anchor>
              </controlPr>
            </control>
          </mc:Choice>
        </mc:AlternateContent>
        <mc:AlternateContent xmlns:mc="http://schemas.openxmlformats.org/markup-compatibility/2006">
          <mc:Choice Requires="x14">
            <control shapeId="18457" r:id="rId11" name="Check Box 25">
              <controlPr defaultSize="0" autoFill="0" autoLine="0" autoPict="0">
                <anchor moveWithCells="1">
                  <from>
                    <xdr:col>6</xdr:col>
                    <xdr:colOff>295275</xdr:colOff>
                    <xdr:row>82</xdr:row>
                    <xdr:rowOff>95250</xdr:rowOff>
                  </from>
                  <to>
                    <xdr:col>6</xdr:col>
                    <xdr:colOff>523875</xdr:colOff>
                    <xdr:row>83</xdr:row>
                    <xdr:rowOff>85725</xdr:rowOff>
                  </to>
                </anchor>
              </controlPr>
            </control>
          </mc:Choice>
        </mc:AlternateContent>
        <mc:AlternateContent xmlns:mc="http://schemas.openxmlformats.org/markup-compatibility/2006">
          <mc:Choice Requires="x14">
            <control shapeId="18462" r:id="rId12" name="Check Box 30">
              <controlPr defaultSize="0" autoFill="0" autoLine="0" autoPict="0">
                <anchor moveWithCells="1">
                  <from>
                    <xdr:col>5</xdr:col>
                    <xdr:colOff>209550</xdr:colOff>
                    <xdr:row>86</xdr:row>
                    <xdr:rowOff>28575</xdr:rowOff>
                  </from>
                  <to>
                    <xdr:col>5</xdr:col>
                    <xdr:colOff>428625</xdr:colOff>
                    <xdr:row>87</xdr:row>
                    <xdr:rowOff>28575</xdr:rowOff>
                  </to>
                </anchor>
              </controlPr>
            </control>
          </mc:Choice>
        </mc:AlternateContent>
        <mc:AlternateContent xmlns:mc="http://schemas.openxmlformats.org/markup-compatibility/2006">
          <mc:Choice Requires="x14">
            <control shapeId="18507" r:id="rId13" name="Check Box 75">
              <controlPr defaultSize="0" autoFill="0" autoLine="0" autoPict="0">
                <anchor moveWithCells="1">
                  <from>
                    <xdr:col>5</xdr:col>
                    <xdr:colOff>685800</xdr:colOff>
                    <xdr:row>51</xdr:row>
                    <xdr:rowOff>28575</xdr:rowOff>
                  </from>
                  <to>
                    <xdr:col>5</xdr:col>
                    <xdr:colOff>914400</xdr:colOff>
                    <xdr:row>51</xdr:row>
                    <xdr:rowOff>190500</xdr:rowOff>
                  </to>
                </anchor>
              </controlPr>
            </control>
          </mc:Choice>
        </mc:AlternateContent>
        <mc:AlternateContent xmlns:mc="http://schemas.openxmlformats.org/markup-compatibility/2006">
          <mc:Choice Requires="x14">
            <control shapeId="18510" r:id="rId14" name="Check Box 78">
              <controlPr defaultSize="0" autoFill="0" autoLine="0" autoPict="0">
                <anchor moveWithCells="1">
                  <from>
                    <xdr:col>5</xdr:col>
                    <xdr:colOff>381000</xdr:colOff>
                    <xdr:row>96</xdr:row>
                    <xdr:rowOff>161925</xdr:rowOff>
                  </from>
                  <to>
                    <xdr:col>5</xdr:col>
                    <xdr:colOff>600075</xdr:colOff>
                    <xdr:row>97</xdr:row>
                    <xdr:rowOff>133350</xdr:rowOff>
                  </to>
                </anchor>
              </controlPr>
            </control>
          </mc:Choice>
        </mc:AlternateContent>
        <mc:AlternateContent xmlns:mc="http://schemas.openxmlformats.org/markup-compatibility/2006">
          <mc:Choice Requires="x14">
            <control shapeId="18495" r:id="rId15" name="Check Box 63">
              <controlPr defaultSize="0" autoFill="0" autoLine="0" autoPict="0">
                <anchor moveWithCells="1">
                  <from>
                    <xdr:col>5</xdr:col>
                    <xdr:colOff>133350</xdr:colOff>
                    <xdr:row>106</xdr:row>
                    <xdr:rowOff>0</xdr:rowOff>
                  </from>
                  <to>
                    <xdr:col>5</xdr:col>
                    <xdr:colOff>323850</xdr:colOff>
                    <xdr:row>107</xdr:row>
                    <xdr:rowOff>9525</xdr:rowOff>
                  </to>
                </anchor>
              </controlPr>
            </control>
          </mc:Choice>
        </mc:AlternateContent>
        <mc:AlternateContent xmlns:mc="http://schemas.openxmlformats.org/markup-compatibility/2006">
          <mc:Choice Requires="x14">
            <control shapeId="18499" r:id="rId16" name="Check Box 67">
              <controlPr defaultSize="0" autoFill="0" autoLine="0" autoPict="0">
                <anchor moveWithCells="1">
                  <from>
                    <xdr:col>5</xdr:col>
                    <xdr:colOff>133350</xdr:colOff>
                    <xdr:row>110</xdr:row>
                    <xdr:rowOff>0</xdr:rowOff>
                  </from>
                  <to>
                    <xdr:col>5</xdr:col>
                    <xdr:colOff>323850</xdr:colOff>
                    <xdr:row>111</xdr:row>
                    <xdr:rowOff>9525</xdr:rowOff>
                  </to>
                </anchor>
              </controlPr>
            </control>
          </mc:Choice>
        </mc:AlternateContent>
        <mc:AlternateContent xmlns:mc="http://schemas.openxmlformats.org/markup-compatibility/2006">
          <mc:Choice Requires="x14">
            <control shapeId="18500" r:id="rId17" name="Check Box 68">
              <controlPr defaultSize="0" autoFill="0" autoLine="0" autoPict="0">
                <anchor moveWithCells="1">
                  <from>
                    <xdr:col>5</xdr:col>
                    <xdr:colOff>133350</xdr:colOff>
                    <xdr:row>113</xdr:row>
                    <xdr:rowOff>0</xdr:rowOff>
                  </from>
                  <to>
                    <xdr:col>5</xdr:col>
                    <xdr:colOff>323850</xdr:colOff>
                    <xdr:row>114</xdr:row>
                    <xdr:rowOff>9525</xdr:rowOff>
                  </to>
                </anchor>
              </controlPr>
            </control>
          </mc:Choice>
        </mc:AlternateContent>
        <mc:AlternateContent xmlns:mc="http://schemas.openxmlformats.org/markup-compatibility/2006">
          <mc:Choice Requires="x14">
            <control shapeId="18501" r:id="rId18" name="Check Box 69">
              <controlPr defaultSize="0" autoFill="0" autoLine="0" autoPict="0">
                <anchor moveWithCells="1">
                  <from>
                    <xdr:col>5</xdr:col>
                    <xdr:colOff>133350</xdr:colOff>
                    <xdr:row>118</xdr:row>
                    <xdr:rowOff>0</xdr:rowOff>
                  </from>
                  <to>
                    <xdr:col>5</xdr:col>
                    <xdr:colOff>323850</xdr:colOff>
                    <xdr:row>119</xdr:row>
                    <xdr:rowOff>9525</xdr:rowOff>
                  </to>
                </anchor>
              </controlPr>
            </control>
          </mc:Choice>
        </mc:AlternateContent>
        <mc:AlternateContent xmlns:mc="http://schemas.openxmlformats.org/markup-compatibility/2006">
          <mc:Choice Requires="x14">
            <control shapeId="18502" r:id="rId19" name="Check Box 70">
              <controlPr defaultSize="0" autoFill="0" autoLine="0" autoPict="0">
                <anchor moveWithCells="1">
                  <from>
                    <xdr:col>5</xdr:col>
                    <xdr:colOff>133350</xdr:colOff>
                    <xdr:row>121</xdr:row>
                    <xdr:rowOff>0</xdr:rowOff>
                  </from>
                  <to>
                    <xdr:col>5</xdr:col>
                    <xdr:colOff>323850</xdr:colOff>
                    <xdr:row>122</xdr:row>
                    <xdr:rowOff>19050</xdr:rowOff>
                  </to>
                </anchor>
              </controlPr>
            </control>
          </mc:Choice>
        </mc:AlternateContent>
        <mc:AlternateContent xmlns:mc="http://schemas.openxmlformats.org/markup-compatibility/2006">
          <mc:Choice Requires="x14">
            <control shapeId="18503" r:id="rId20" name="Check Box 71">
              <controlPr defaultSize="0" autoFill="0" autoLine="0" autoPict="0">
                <anchor moveWithCells="1">
                  <from>
                    <xdr:col>5</xdr:col>
                    <xdr:colOff>133350</xdr:colOff>
                    <xdr:row>123</xdr:row>
                    <xdr:rowOff>0</xdr:rowOff>
                  </from>
                  <to>
                    <xdr:col>5</xdr:col>
                    <xdr:colOff>323850</xdr:colOff>
                    <xdr:row>124</xdr:row>
                    <xdr:rowOff>9525</xdr:rowOff>
                  </to>
                </anchor>
              </controlPr>
            </control>
          </mc:Choice>
        </mc:AlternateContent>
        <mc:AlternateContent xmlns:mc="http://schemas.openxmlformats.org/markup-compatibility/2006">
          <mc:Choice Requires="x14">
            <control shapeId="18514" r:id="rId21" name="Check Box 82">
              <controlPr defaultSize="0" autoFill="0" autoLine="0" autoPict="0">
                <anchor moveWithCells="1">
                  <from>
                    <xdr:col>5</xdr:col>
                    <xdr:colOff>133350</xdr:colOff>
                    <xdr:row>131</xdr:row>
                    <xdr:rowOff>0</xdr:rowOff>
                  </from>
                  <to>
                    <xdr:col>5</xdr:col>
                    <xdr:colOff>323850</xdr:colOff>
                    <xdr:row>132</xdr:row>
                    <xdr:rowOff>9525</xdr:rowOff>
                  </to>
                </anchor>
              </controlPr>
            </control>
          </mc:Choice>
        </mc:AlternateContent>
        <mc:AlternateContent xmlns:mc="http://schemas.openxmlformats.org/markup-compatibility/2006">
          <mc:Choice Requires="x14">
            <control shapeId="18516" r:id="rId22" name="Check Box 84">
              <controlPr defaultSize="0" autoFill="0" autoLine="0" autoPict="0">
                <anchor moveWithCells="1">
                  <from>
                    <xdr:col>5</xdr:col>
                    <xdr:colOff>133350</xdr:colOff>
                    <xdr:row>132</xdr:row>
                    <xdr:rowOff>0</xdr:rowOff>
                  </from>
                  <to>
                    <xdr:col>5</xdr:col>
                    <xdr:colOff>323850</xdr:colOff>
                    <xdr:row>133</xdr:row>
                    <xdr:rowOff>9525</xdr:rowOff>
                  </to>
                </anchor>
              </controlPr>
            </control>
          </mc:Choice>
        </mc:AlternateContent>
        <mc:AlternateContent xmlns:mc="http://schemas.openxmlformats.org/markup-compatibility/2006">
          <mc:Choice Requires="x14">
            <control shapeId="18517" r:id="rId23" name="Check Box 85">
              <controlPr defaultSize="0" autoFill="0" autoLine="0" autoPict="0">
                <anchor moveWithCells="1">
                  <from>
                    <xdr:col>5</xdr:col>
                    <xdr:colOff>133350</xdr:colOff>
                    <xdr:row>133</xdr:row>
                    <xdr:rowOff>0</xdr:rowOff>
                  </from>
                  <to>
                    <xdr:col>5</xdr:col>
                    <xdr:colOff>323850</xdr:colOff>
                    <xdr:row>134</xdr:row>
                    <xdr:rowOff>9525</xdr:rowOff>
                  </to>
                </anchor>
              </controlPr>
            </control>
          </mc:Choice>
        </mc:AlternateContent>
        <mc:AlternateContent xmlns:mc="http://schemas.openxmlformats.org/markup-compatibility/2006">
          <mc:Choice Requires="x14">
            <control shapeId="18519" r:id="rId24" name="Check Box 87">
              <controlPr defaultSize="0" autoFill="0" autoLine="0" autoPict="0">
                <anchor moveWithCells="1">
                  <from>
                    <xdr:col>5</xdr:col>
                    <xdr:colOff>133350</xdr:colOff>
                    <xdr:row>134</xdr:row>
                    <xdr:rowOff>0</xdr:rowOff>
                  </from>
                  <to>
                    <xdr:col>5</xdr:col>
                    <xdr:colOff>323850</xdr:colOff>
                    <xdr:row>135</xdr:row>
                    <xdr:rowOff>9525</xdr:rowOff>
                  </to>
                </anchor>
              </controlPr>
            </control>
          </mc:Choice>
        </mc:AlternateContent>
        <mc:AlternateContent xmlns:mc="http://schemas.openxmlformats.org/markup-compatibility/2006">
          <mc:Choice Requires="x14">
            <control shapeId="18522" r:id="rId25" name="Check Box 90">
              <controlPr defaultSize="0" autoFill="0" autoLine="0" autoPict="0">
                <anchor moveWithCells="1">
                  <from>
                    <xdr:col>5</xdr:col>
                    <xdr:colOff>133350</xdr:colOff>
                    <xdr:row>135</xdr:row>
                    <xdr:rowOff>0</xdr:rowOff>
                  </from>
                  <to>
                    <xdr:col>5</xdr:col>
                    <xdr:colOff>323850</xdr:colOff>
                    <xdr:row>136</xdr:row>
                    <xdr:rowOff>9525</xdr:rowOff>
                  </to>
                </anchor>
              </controlPr>
            </control>
          </mc:Choice>
        </mc:AlternateContent>
        <mc:AlternateContent xmlns:mc="http://schemas.openxmlformats.org/markup-compatibility/2006">
          <mc:Choice Requires="x14">
            <control shapeId="18523" r:id="rId26" name="Check Box 91">
              <controlPr defaultSize="0" autoFill="0" autoLine="0" autoPict="0">
                <anchor moveWithCells="1">
                  <from>
                    <xdr:col>5</xdr:col>
                    <xdr:colOff>133350</xdr:colOff>
                    <xdr:row>136</xdr:row>
                    <xdr:rowOff>0</xdr:rowOff>
                  </from>
                  <to>
                    <xdr:col>5</xdr:col>
                    <xdr:colOff>323850</xdr:colOff>
                    <xdr:row>137</xdr:row>
                    <xdr:rowOff>9525</xdr:rowOff>
                  </to>
                </anchor>
              </controlPr>
            </control>
          </mc:Choice>
        </mc:AlternateContent>
        <mc:AlternateContent xmlns:mc="http://schemas.openxmlformats.org/markup-compatibility/2006">
          <mc:Choice Requires="x14">
            <control shapeId="18525" r:id="rId27" name="Check Box 93">
              <controlPr defaultSize="0" autoFill="0" autoLine="0" autoPict="0">
                <anchor moveWithCells="1">
                  <from>
                    <xdr:col>5</xdr:col>
                    <xdr:colOff>133350</xdr:colOff>
                    <xdr:row>137</xdr:row>
                    <xdr:rowOff>0</xdr:rowOff>
                  </from>
                  <to>
                    <xdr:col>5</xdr:col>
                    <xdr:colOff>323850</xdr:colOff>
                    <xdr:row>138</xdr:row>
                    <xdr:rowOff>9525</xdr:rowOff>
                  </to>
                </anchor>
              </controlPr>
            </control>
          </mc:Choice>
        </mc:AlternateContent>
        <mc:AlternateContent xmlns:mc="http://schemas.openxmlformats.org/markup-compatibility/2006">
          <mc:Choice Requires="x14">
            <control shapeId="18527" r:id="rId28" name="Check Box 95">
              <controlPr defaultSize="0" autoFill="0" autoLine="0" autoPict="0">
                <anchor moveWithCells="1">
                  <from>
                    <xdr:col>5</xdr:col>
                    <xdr:colOff>133350</xdr:colOff>
                    <xdr:row>138</xdr:row>
                    <xdr:rowOff>0</xdr:rowOff>
                  </from>
                  <to>
                    <xdr:col>5</xdr:col>
                    <xdr:colOff>323850</xdr:colOff>
                    <xdr:row>139</xdr:row>
                    <xdr:rowOff>9525</xdr:rowOff>
                  </to>
                </anchor>
              </controlPr>
            </control>
          </mc:Choice>
        </mc:AlternateContent>
        <mc:AlternateContent xmlns:mc="http://schemas.openxmlformats.org/markup-compatibility/2006">
          <mc:Choice Requires="x14">
            <control shapeId="18528" r:id="rId29" name="Check Box 96">
              <controlPr defaultSize="0" autoFill="0" autoLine="0" autoPict="0">
                <anchor moveWithCells="1">
                  <from>
                    <xdr:col>5</xdr:col>
                    <xdr:colOff>133350</xdr:colOff>
                    <xdr:row>143</xdr:row>
                    <xdr:rowOff>0</xdr:rowOff>
                  </from>
                  <to>
                    <xdr:col>5</xdr:col>
                    <xdr:colOff>323850</xdr:colOff>
                    <xdr:row>144</xdr:row>
                    <xdr:rowOff>9525</xdr:rowOff>
                  </to>
                </anchor>
              </controlPr>
            </control>
          </mc:Choice>
        </mc:AlternateContent>
        <mc:AlternateContent xmlns:mc="http://schemas.openxmlformats.org/markup-compatibility/2006">
          <mc:Choice Requires="x14">
            <control shapeId="18529" r:id="rId30" name="Check Box 97">
              <controlPr defaultSize="0" autoFill="0" autoLine="0" autoPict="0">
                <anchor moveWithCells="1">
                  <from>
                    <xdr:col>5</xdr:col>
                    <xdr:colOff>381000</xdr:colOff>
                    <xdr:row>53</xdr:row>
                    <xdr:rowOff>85725</xdr:rowOff>
                  </from>
                  <to>
                    <xdr:col>5</xdr:col>
                    <xdr:colOff>600075</xdr:colOff>
                    <xdr:row>55</xdr:row>
                    <xdr:rowOff>47625</xdr:rowOff>
                  </to>
                </anchor>
              </controlPr>
            </control>
          </mc:Choice>
        </mc:AlternateContent>
        <mc:AlternateContent xmlns:mc="http://schemas.openxmlformats.org/markup-compatibility/2006">
          <mc:Choice Requires="x14">
            <control shapeId="18539" r:id="rId31" name="Check Box 107">
              <controlPr defaultSize="0" autoFill="0" autoLine="0" autoPict="0">
                <anchor moveWithCells="1">
                  <from>
                    <xdr:col>5</xdr:col>
                    <xdr:colOff>381000</xdr:colOff>
                    <xdr:row>98</xdr:row>
                    <xdr:rowOff>9525</xdr:rowOff>
                  </from>
                  <to>
                    <xdr:col>5</xdr:col>
                    <xdr:colOff>600075</xdr:colOff>
                    <xdr:row>99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59"/>
  <sheetViews>
    <sheetView view="pageLayout" zoomScale="130" zoomScaleNormal="100" zoomScalePageLayoutView="130" workbookViewId="0">
      <selection sqref="A1:D1"/>
    </sheetView>
  </sheetViews>
  <sheetFormatPr baseColWidth="10" defaultColWidth="11.21875" defaultRowHeight="12.75" x14ac:dyDescent="0.2"/>
  <cols>
    <col min="1" max="5" width="11.21875" style="1"/>
    <col min="6" max="6" width="11.21875" style="1" customWidth="1"/>
    <col min="7" max="7" width="9.5546875" style="1" customWidth="1"/>
    <col min="8" max="8" width="11.21875" style="1" customWidth="1"/>
    <col min="9" max="9" width="21.109375" style="1" customWidth="1"/>
    <col min="10" max="16384" width="11.21875" style="1"/>
  </cols>
  <sheetData>
    <row r="1" spans="1:9" x14ac:dyDescent="0.2">
      <c r="A1" s="1660" t="s">
        <v>2</v>
      </c>
      <c r="B1" s="1661"/>
      <c r="C1" s="1661"/>
      <c r="D1" s="1662"/>
      <c r="E1" s="1660" t="s">
        <v>0</v>
      </c>
      <c r="F1" s="1661"/>
      <c r="G1" s="1662"/>
      <c r="H1" s="1526"/>
      <c r="I1" s="1526"/>
    </row>
    <row r="2" spans="1:9" ht="15.6" customHeight="1" x14ac:dyDescent="0.2">
      <c r="A2" s="1503"/>
      <c r="B2" s="1451"/>
      <c r="C2" s="1451"/>
      <c r="D2" s="1452"/>
      <c r="E2" s="298">
        <v>276</v>
      </c>
      <c r="F2" s="1504"/>
      <c r="G2" s="1528"/>
      <c r="H2" s="1526"/>
      <c r="I2" s="1526"/>
    </row>
    <row r="3" spans="1:9" x14ac:dyDescent="0.2">
      <c r="A3" s="2" t="s">
        <v>1</v>
      </c>
      <c r="B3" s="1488"/>
      <c r="C3" s="1489"/>
      <c r="D3" s="1489"/>
      <c r="E3" s="1489"/>
      <c r="F3" s="1489"/>
      <c r="G3" s="1529"/>
      <c r="H3" s="1526"/>
      <c r="I3" s="1526"/>
    </row>
    <row r="4" spans="1:9" x14ac:dyDescent="0.2">
      <c r="A4" s="1496"/>
      <c r="B4" s="1496"/>
      <c r="C4" s="1496"/>
      <c r="D4" s="1496"/>
      <c r="E4" s="1496"/>
      <c r="F4" s="1496"/>
      <c r="G4" s="1496"/>
      <c r="H4" s="1527"/>
      <c r="I4" s="1527"/>
    </row>
    <row r="5" spans="1:9" ht="15.75" x14ac:dyDescent="0.2">
      <c r="A5" s="1746" t="s">
        <v>710</v>
      </c>
      <c r="B5" s="1747"/>
      <c r="C5" s="1747"/>
      <c r="D5" s="1747"/>
      <c r="E5" s="1747"/>
      <c r="F5" s="1747"/>
      <c r="G5" s="1747"/>
      <c r="H5" s="1747"/>
      <c r="I5" s="1748"/>
    </row>
    <row r="6" spans="1:9" ht="22.7" customHeight="1" x14ac:dyDescent="0.2">
      <c r="A6" s="1749" t="s">
        <v>3</v>
      </c>
      <c r="B6" s="1750"/>
      <c r="C6" s="1750"/>
      <c r="D6" s="1750"/>
      <c r="E6" s="1750"/>
      <c r="F6" s="1750"/>
      <c r="G6" s="1750"/>
      <c r="H6" s="1750"/>
      <c r="I6" s="1751"/>
    </row>
    <row r="7" spans="1:9" x14ac:dyDescent="0.2">
      <c r="A7" s="1831" t="s">
        <v>960</v>
      </c>
      <c r="B7" s="1832"/>
      <c r="C7" s="1832"/>
      <c r="D7" s="1832"/>
      <c r="E7" s="1832"/>
      <c r="F7" s="1832"/>
      <c r="G7" s="1832"/>
      <c r="H7" s="1832"/>
      <c r="I7" s="1833"/>
    </row>
    <row r="8" spans="1:9" ht="22.7" customHeight="1" x14ac:dyDescent="0.2">
      <c r="A8" s="1834"/>
      <c r="B8" s="1835"/>
      <c r="C8" s="1835"/>
      <c r="D8" s="1835"/>
      <c r="E8" s="1835"/>
      <c r="F8" s="1835"/>
      <c r="G8" s="1835"/>
      <c r="H8" s="1835"/>
      <c r="I8" s="1836"/>
    </row>
    <row r="9" spans="1:9" ht="18.75" customHeight="1" x14ac:dyDescent="0.2">
      <c r="A9" s="1379" t="s">
        <v>4</v>
      </c>
      <c r="B9" s="1380"/>
      <c r="C9" s="1379" t="s">
        <v>5</v>
      </c>
      <c r="D9" s="1381"/>
      <c r="E9" s="1380"/>
      <c r="F9" s="1505" t="s">
        <v>6</v>
      </c>
      <c r="G9" s="1506"/>
      <c r="H9" s="1506"/>
      <c r="I9" s="1507"/>
    </row>
    <row r="10" spans="1:9" ht="18.75" customHeight="1" x14ac:dyDescent="0.2">
      <c r="A10" s="1851" t="s">
        <v>7</v>
      </c>
      <c r="B10" s="1852"/>
      <c r="C10" s="1852"/>
      <c r="D10" s="1852"/>
      <c r="E10" s="1852"/>
      <c r="F10" s="1852"/>
      <c r="G10" s="1852"/>
      <c r="H10" s="1852"/>
      <c r="I10" s="1853"/>
    </row>
    <row r="11" spans="1:9" s="3" customFormat="1" ht="19.149999999999999" hidden="1" customHeight="1" x14ac:dyDescent="0.2">
      <c r="A11" s="622"/>
      <c r="B11" s="64"/>
      <c r="C11" s="90"/>
      <c r="D11" s="63"/>
      <c r="E11" s="64"/>
      <c r="F11" s="45"/>
      <c r="G11" s="15"/>
      <c r="H11" s="15"/>
      <c r="I11" s="15"/>
    </row>
    <row r="12" spans="1:9" ht="12.95" customHeight="1" x14ac:dyDescent="0.2">
      <c r="A12" s="1358" t="s">
        <v>891</v>
      </c>
      <c r="B12" s="1357"/>
      <c r="C12" s="1356" t="s">
        <v>392</v>
      </c>
      <c r="D12" s="1361"/>
      <c r="E12" s="1357"/>
      <c r="F12" s="1510" t="s">
        <v>8</v>
      </c>
      <c r="G12" s="1511"/>
      <c r="H12" s="1511"/>
      <c r="I12" s="14"/>
    </row>
    <row r="13" spans="1:9" ht="14.25" customHeight="1" x14ac:dyDescent="0.2">
      <c r="A13" s="1356"/>
      <c r="B13" s="1357"/>
      <c r="C13" s="1356"/>
      <c r="D13" s="1361"/>
      <c r="E13" s="1357"/>
      <c r="F13" s="1510"/>
      <c r="G13" s="1511"/>
      <c r="H13" s="1511"/>
      <c r="I13" s="14"/>
    </row>
    <row r="14" spans="1:9" ht="12.95" customHeight="1" x14ac:dyDescent="0.2">
      <c r="A14" s="1356"/>
      <c r="B14" s="1357"/>
      <c r="C14" s="1356"/>
      <c r="D14" s="1361"/>
      <c r="E14" s="1357"/>
      <c r="F14" s="1382" t="s">
        <v>9</v>
      </c>
      <c r="G14" s="1383"/>
      <c r="H14" s="1384"/>
      <c r="I14" s="1386" t="s">
        <v>12</v>
      </c>
    </row>
    <row r="15" spans="1:9" ht="12.95" customHeight="1" x14ac:dyDescent="0.2">
      <c r="A15" s="1356"/>
      <c r="B15" s="1357"/>
      <c r="C15" s="1356"/>
      <c r="D15" s="1361"/>
      <c r="E15" s="1357"/>
      <c r="F15" s="1382"/>
      <c r="G15" s="1383"/>
      <c r="H15" s="1385"/>
      <c r="I15" s="1386"/>
    </row>
    <row r="16" spans="1:9" ht="12.95" customHeight="1" x14ac:dyDescent="0.2">
      <c r="A16" s="1356"/>
      <c r="B16" s="1357"/>
      <c r="C16" s="1356"/>
      <c r="D16" s="1361"/>
      <c r="E16" s="1357"/>
      <c r="F16" s="1382" t="s">
        <v>10</v>
      </c>
      <c r="G16" s="1383"/>
      <c r="H16" s="1384"/>
      <c r="I16" s="1386" t="s">
        <v>12</v>
      </c>
    </row>
    <row r="17" spans="1:9" ht="12.95" customHeight="1" x14ac:dyDescent="0.2">
      <c r="A17" s="1356"/>
      <c r="B17" s="1357"/>
      <c r="C17" s="1356"/>
      <c r="D17" s="1361"/>
      <c r="E17" s="1357"/>
      <c r="F17" s="1382"/>
      <c r="G17" s="1383"/>
      <c r="H17" s="1385"/>
      <c r="I17" s="1386"/>
    </row>
    <row r="18" spans="1:9" ht="12.95" customHeight="1" x14ac:dyDescent="0.2">
      <c r="A18" s="1356"/>
      <c r="B18" s="1357"/>
      <c r="C18" s="1356"/>
      <c r="D18" s="1361"/>
      <c r="E18" s="1357"/>
      <c r="F18" s="45" t="s">
        <v>11</v>
      </c>
      <c r="G18" s="15"/>
      <c r="H18" s="1484" t="e">
        <f>H16*100/H14</f>
        <v>#DIV/0!</v>
      </c>
      <c r="I18" s="1386" t="s">
        <v>13</v>
      </c>
    </row>
    <row r="19" spans="1:9" ht="12.95" customHeight="1" x14ac:dyDescent="0.2">
      <c r="A19" s="1356"/>
      <c r="B19" s="1357"/>
      <c r="C19" s="1356"/>
      <c r="D19" s="1361"/>
      <c r="E19" s="1357"/>
      <c r="F19" s="45"/>
      <c r="G19" s="15"/>
      <c r="H19" s="1484"/>
      <c r="I19" s="1386"/>
    </row>
    <row r="20" spans="1:9" ht="12.95" customHeight="1" x14ac:dyDescent="0.2">
      <c r="A20" s="1356"/>
      <c r="B20" s="1357"/>
      <c r="C20" s="1356"/>
      <c r="D20" s="1361"/>
      <c r="E20" s="1357"/>
      <c r="F20" s="20"/>
      <c r="G20" s="21"/>
      <c r="H20" s="21"/>
      <c r="I20" s="14"/>
    </row>
    <row r="21" spans="1:9" ht="12.95" customHeight="1" x14ac:dyDescent="0.2">
      <c r="A21" s="1356"/>
      <c r="B21" s="1357"/>
      <c r="C21" s="1356"/>
      <c r="D21" s="1361"/>
      <c r="E21" s="1357"/>
      <c r="F21" s="20"/>
      <c r="G21" s="21"/>
      <c r="H21" s="21"/>
      <c r="I21" s="14"/>
    </row>
    <row r="22" spans="1:9" ht="12.95" customHeight="1" x14ac:dyDescent="0.2">
      <c r="A22" s="1356"/>
      <c r="B22" s="1357"/>
      <c r="C22" s="1356"/>
      <c r="D22" s="1361"/>
      <c r="E22" s="1357"/>
      <c r="F22" s="20"/>
      <c r="G22" s="21"/>
      <c r="H22" s="21"/>
      <c r="I22" s="14"/>
    </row>
    <row r="23" spans="1:9" ht="12.95" customHeight="1" x14ac:dyDescent="0.2">
      <c r="A23" s="1356"/>
      <c r="B23" s="1357"/>
      <c r="C23" s="1356"/>
      <c r="D23" s="1361"/>
      <c r="E23" s="1357"/>
      <c r="F23" s="20"/>
      <c r="G23" s="21"/>
      <c r="H23" s="21"/>
      <c r="I23" s="14"/>
    </row>
    <row r="24" spans="1:9" ht="12.95" customHeight="1" x14ac:dyDescent="0.2">
      <c r="A24" s="1356"/>
      <c r="B24" s="1357"/>
      <c r="C24" s="1356"/>
      <c r="D24" s="1361"/>
      <c r="E24" s="1357"/>
      <c r="F24" s="20"/>
      <c r="G24" s="21"/>
      <c r="H24" s="21"/>
      <c r="I24" s="14"/>
    </row>
    <row r="25" spans="1:9" ht="22.7" hidden="1" customHeight="1" x14ac:dyDescent="0.2">
      <c r="A25" s="1359"/>
      <c r="B25" s="1360"/>
      <c r="C25" s="1359"/>
      <c r="D25" s="1369"/>
      <c r="E25" s="1360"/>
      <c r="F25" s="22"/>
      <c r="G25" s="23"/>
      <c r="H25" s="23"/>
      <c r="I25" s="23"/>
    </row>
    <row r="26" spans="1:9" ht="21.2" customHeight="1" x14ac:dyDescent="0.2">
      <c r="A26" s="1856" t="s">
        <v>723</v>
      </c>
      <c r="B26" s="1857"/>
      <c r="C26" s="1857"/>
      <c r="D26" s="1857"/>
      <c r="E26" s="1857"/>
      <c r="F26" s="1857"/>
      <c r="G26" s="1857"/>
      <c r="H26" s="1857"/>
      <c r="I26" s="1858"/>
    </row>
    <row r="27" spans="1:9" s="285" customFormat="1" x14ac:dyDescent="0.2">
      <c r="A27" s="1354" t="s">
        <v>712</v>
      </c>
      <c r="B27" s="1355"/>
      <c r="C27" s="1354" t="s">
        <v>479</v>
      </c>
      <c r="D27" s="1362"/>
      <c r="E27" s="1355"/>
      <c r="F27" s="78" t="s">
        <v>428</v>
      </c>
      <c r="G27" s="466"/>
      <c r="H27" s="467"/>
      <c r="I27" s="468"/>
    </row>
    <row r="28" spans="1:9" s="285" customFormat="1" ht="8.4499999999999993" customHeight="1" x14ac:dyDescent="0.2">
      <c r="A28" s="1356"/>
      <c r="B28" s="1357"/>
      <c r="C28" s="1356"/>
      <c r="D28" s="1361"/>
      <c r="E28" s="1357"/>
      <c r="F28" s="359"/>
      <c r="G28" s="416"/>
      <c r="H28" s="353"/>
      <c r="I28" s="420"/>
    </row>
    <row r="29" spans="1:9" s="285" customFormat="1" ht="25.5" x14ac:dyDescent="0.2">
      <c r="A29" s="1356"/>
      <c r="B29" s="1357"/>
      <c r="C29" s="1356"/>
      <c r="D29" s="1361"/>
      <c r="E29" s="1357"/>
      <c r="F29" s="456" t="s">
        <v>481</v>
      </c>
      <c r="G29" s="458" t="s">
        <v>431</v>
      </c>
      <c r="H29" s="460" t="s">
        <v>485</v>
      </c>
      <c r="I29" s="457" t="s">
        <v>482</v>
      </c>
    </row>
    <row r="30" spans="1:9" s="285" customFormat="1" ht="23.85" customHeight="1" x14ac:dyDescent="0.2">
      <c r="A30" s="1356"/>
      <c r="B30" s="1357"/>
      <c r="C30" s="1356"/>
      <c r="D30" s="1361"/>
      <c r="E30" s="1357"/>
      <c r="F30" s="1847" t="s">
        <v>757</v>
      </c>
      <c r="G30" s="461"/>
      <c r="H30" s="461"/>
      <c r="I30" s="462"/>
    </row>
    <row r="31" spans="1:9" s="358" customFormat="1" ht="6" customHeight="1" x14ac:dyDescent="0.2">
      <c r="A31" s="1356"/>
      <c r="B31" s="1357"/>
      <c r="C31" s="1356" t="s">
        <v>480</v>
      </c>
      <c r="D31" s="1361"/>
      <c r="E31" s="1357"/>
      <c r="F31" s="1848"/>
      <c r="G31" s="463"/>
      <c r="H31" s="463"/>
      <c r="I31" s="380"/>
    </row>
    <row r="32" spans="1:9" s="358" customFormat="1" x14ac:dyDescent="0.2">
      <c r="A32" s="1356"/>
      <c r="B32" s="1357"/>
      <c r="C32" s="1356"/>
      <c r="D32" s="1361"/>
      <c r="E32" s="1357"/>
      <c r="F32" s="464" t="s">
        <v>483</v>
      </c>
      <c r="G32" s="486" t="s">
        <v>154</v>
      </c>
      <c r="H32" s="479" t="e">
        <f>ROUNDUP(G32*6,0)</f>
        <v>#VALUE!</v>
      </c>
      <c r="I32" s="488" t="s">
        <v>154</v>
      </c>
    </row>
    <row r="33" spans="1:9" s="278" customFormat="1" ht="13.7" customHeight="1" x14ac:dyDescent="0.2">
      <c r="A33" s="1356"/>
      <c r="B33" s="1357"/>
      <c r="C33" s="1356"/>
      <c r="D33" s="1361"/>
      <c r="E33" s="1357"/>
      <c r="F33" s="459" t="s">
        <v>484</v>
      </c>
      <c r="G33" s="487" t="s">
        <v>154</v>
      </c>
      <c r="H33" s="480" t="e">
        <f>ROUNDUP(G33*7.2,0)</f>
        <v>#VALUE!</v>
      </c>
      <c r="I33" s="489" t="s">
        <v>154</v>
      </c>
    </row>
    <row r="34" spans="1:9" s="278" customFormat="1" ht="13.7" customHeight="1" x14ac:dyDescent="0.2">
      <c r="A34" s="379"/>
      <c r="B34" s="64"/>
      <c r="C34" s="1356"/>
      <c r="D34" s="1361"/>
      <c r="E34" s="1357"/>
      <c r="F34" s="1847" t="s">
        <v>758</v>
      </c>
      <c r="G34" s="1849" t="s">
        <v>154</v>
      </c>
      <c r="H34" s="1859" t="e">
        <f>ROUNDUP(G34*12,0)</f>
        <v>#VALUE!</v>
      </c>
      <c r="I34" s="1854" t="s">
        <v>154</v>
      </c>
    </row>
    <row r="35" spans="1:9" s="278" customFormat="1" ht="18.75" customHeight="1" x14ac:dyDescent="0.2">
      <c r="A35" s="269"/>
      <c r="B35" s="64"/>
      <c r="C35" s="1356"/>
      <c r="D35" s="1361"/>
      <c r="E35" s="1357"/>
      <c r="F35" s="1848"/>
      <c r="G35" s="1850"/>
      <c r="H35" s="1860"/>
      <c r="I35" s="1855"/>
    </row>
    <row r="36" spans="1:9" s="278" customFormat="1" ht="18" customHeight="1" x14ac:dyDescent="0.2">
      <c r="A36" s="269"/>
      <c r="B36" s="64"/>
      <c r="C36" s="1356"/>
      <c r="D36" s="1361"/>
      <c r="E36" s="1357"/>
      <c r="F36" s="365"/>
      <c r="G36" s="363"/>
      <c r="H36" s="363"/>
      <c r="I36" s="364"/>
    </row>
    <row r="37" spans="1:9" s="278" customFormat="1" ht="51" customHeight="1" x14ac:dyDescent="0.2">
      <c r="A37" s="269"/>
      <c r="B37" s="64"/>
      <c r="C37" s="1356" t="s">
        <v>486</v>
      </c>
      <c r="D37" s="1361"/>
      <c r="E37" s="1357"/>
      <c r="F37" s="365"/>
      <c r="G37" s="366"/>
      <c r="H37" s="366"/>
      <c r="I37" s="367"/>
    </row>
    <row r="38" spans="1:9" s="278" customFormat="1" ht="72.75" hidden="1" customHeight="1" x14ac:dyDescent="0.2">
      <c r="A38" s="269"/>
      <c r="B38" s="64"/>
      <c r="C38" s="1356"/>
      <c r="D38" s="1361"/>
      <c r="E38" s="1357"/>
      <c r="F38" s="99"/>
      <c r="G38" s="15"/>
      <c r="H38" s="15"/>
      <c r="I38" s="44"/>
    </row>
    <row r="39" spans="1:9" s="268" customFormat="1" ht="12.95" hidden="1" customHeight="1" x14ac:dyDescent="0.2">
      <c r="A39" s="269"/>
      <c r="B39" s="271"/>
      <c r="C39" s="1356"/>
      <c r="D39" s="1361"/>
      <c r="E39" s="1357"/>
      <c r="F39" s="712"/>
      <c r="G39" s="455"/>
      <c r="H39" s="465"/>
      <c r="I39" s="44"/>
    </row>
    <row r="40" spans="1:9" s="268" customFormat="1" hidden="1" x14ac:dyDescent="0.2">
      <c r="A40" s="269"/>
      <c r="B40" s="73"/>
      <c r="C40" s="1356"/>
      <c r="D40" s="1361"/>
      <c r="E40" s="1357"/>
      <c r="F40" s="99"/>
      <c r="G40" s="455"/>
      <c r="H40" s="465"/>
      <c r="I40" s="44"/>
    </row>
    <row r="41" spans="1:9" s="268" customFormat="1" hidden="1" x14ac:dyDescent="0.2">
      <c r="A41" s="296"/>
      <c r="B41" s="297"/>
      <c r="C41" s="94"/>
      <c r="D41" s="95"/>
      <c r="E41" s="96"/>
      <c r="F41" s="131"/>
      <c r="G41" s="351"/>
      <c r="H41" s="469"/>
      <c r="I41" s="352"/>
    </row>
    <row r="42" spans="1:9" s="268" customFormat="1" x14ac:dyDescent="0.2">
      <c r="A42" s="1354" t="s">
        <v>756</v>
      </c>
      <c r="B42" s="1355"/>
      <c r="C42" s="1354" t="s">
        <v>487</v>
      </c>
      <c r="D42" s="1362"/>
      <c r="E42" s="1355"/>
      <c r="F42" s="481"/>
      <c r="G42" s="481"/>
      <c r="H42" s="481"/>
      <c r="I42" s="1048"/>
    </row>
    <row r="43" spans="1:9" s="268" customFormat="1" x14ac:dyDescent="0.2">
      <c r="A43" s="1356"/>
      <c r="B43" s="1357"/>
      <c r="C43" s="1356"/>
      <c r="D43" s="1361"/>
      <c r="E43" s="1357"/>
      <c r="F43" s="74" t="s">
        <v>490</v>
      </c>
      <c r="G43" s="21"/>
      <c r="H43" s="21"/>
      <c r="I43" s="14"/>
    </row>
    <row r="44" spans="1:9" s="268" customFormat="1" x14ac:dyDescent="0.2">
      <c r="A44" s="1356"/>
      <c r="B44" s="1357"/>
      <c r="C44" s="1356"/>
      <c r="D44" s="1361"/>
      <c r="E44" s="1357"/>
      <c r="F44" s="470" t="s">
        <v>492</v>
      </c>
      <c r="G44" s="477" t="s">
        <v>431</v>
      </c>
      <c r="H44" s="471" t="s">
        <v>493</v>
      </c>
      <c r="I44" s="477" t="s">
        <v>434</v>
      </c>
    </row>
    <row r="45" spans="1:9" s="268" customFormat="1" x14ac:dyDescent="0.2">
      <c r="A45" s="1356"/>
      <c r="B45" s="1357"/>
      <c r="C45" s="1356"/>
      <c r="D45" s="1361"/>
      <c r="E45" s="1357"/>
      <c r="F45" s="472"/>
      <c r="G45" s="478" t="s">
        <v>229</v>
      </c>
      <c r="H45" s="473" t="s">
        <v>12</v>
      </c>
      <c r="I45" s="478" t="s">
        <v>12</v>
      </c>
    </row>
    <row r="46" spans="1:9" s="268" customFormat="1" x14ac:dyDescent="0.2">
      <c r="A46" s="1356"/>
      <c r="B46" s="1357"/>
      <c r="C46" s="1356"/>
      <c r="D46" s="1361"/>
      <c r="E46" s="1357"/>
      <c r="F46" s="474" t="s">
        <v>494</v>
      </c>
      <c r="G46" s="490"/>
      <c r="H46" s="467">
        <f>ROUNDUP(G46*2.22,0)</f>
        <v>0</v>
      </c>
      <c r="I46" s="492"/>
    </row>
    <row r="47" spans="1:9" s="278" customFormat="1" ht="15.6" customHeight="1" x14ac:dyDescent="0.2">
      <c r="A47" s="1356"/>
      <c r="B47" s="1357"/>
      <c r="C47" s="1512" t="s">
        <v>479</v>
      </c>
      <c r="D47" s="1513"/>
      <c r="E47" s="1514"/>
      <c r="F47" s="401" t="s">
        <v>495</v>
      </c>
      <c r="G47" s="490"/>
      <c r="H47" s="353">
        <f>ROUNDUP(G47*1.98,0)</f>
        <v>0</v>
      </c>
      <c r="I47" s="490"/>
    </row>
    <row r="48" spans="1:9" s="278" customFormat="1" x14ac:dyDescent="0.2">
      <c r="A48" s="1356"/>
      <c r="B48" s="1357"/>
      <c r="C48" s="1512"/>
      <c r="D48" s="1513"/>
      <c r="E48" s="1514"/>
      <c r="F48" s="476" t="s">
        <v>496</v>
      </c>
      <c r="G48" s="491"/>
      <c r="H48" s="354">
        <f>ROUNDUP(G48*1.8,0)</f>
        <v>0</v>
      </c>
      <c r="I48" s="491"/>
    </row>
    <row r="49" spans="1:9" s="278" customFormat="1" ht="13.7" customHeight="1" x14ac:dyDescent="0.2">
      <c r="A49" s="1356"/>
      <c r="B49" s="1357"/>
      <c r="C49" s="1512"/>
      <c r="D49" s="1513"/>
      <c r="E49" s="1514"/>
      <c r="F49" s="75"/>
      <c r="G49" s="21"/>
      <c r="H49" s="21"/>
      <c r="I49" s="14"/>
    </row>
    <row r="50" spans="1:9" s="278" customFormat="1" ht="12.95" customHeight="1" x14ac:dyDescent="0.2">
      <c r="A50" s="1356"/>
      <c r="B50" s="1357"/>
      <c r="C50" s="1512"/>
      <c r="D50" s="1513"/>
      <c r="E50" s="1514"/>
      <c r="F50" s="75"/>
      <c r="G50" s="21"/>
      <c r="H50" s="21"/>
      <c r="I50" s="14"/>
    </row>
    <row r="51" spans="1:9" s="278" customFormat="1" ht="19.149999999999999" customHeight="1" x14ac:dyDescent="0.2">
      <c r="A51" s="1356"/>
      <c r="B51" s="1357"/>
      <c r="C51" s="1512"/>
      <c r="D51" s="1513"/>
      <c r="E51" s="1514"/>
      <c r="F51" s="74" t="s">
        <v>491</v>
      </c>
      <c r="G51" s="21"/>
      <c r="H51" s="21"/>
      <c r="I51" s="14"/>
    </row>
    <row r="52" spans="1:9" s="278" customFormat="1" ht="12.95" customHeight="1" x14ac:dyDescent="0.2">
      <c r="A52" s="1356"/>
      <c r="B52" s="1357"/>
      <c r="C52" s="1356" t="s">
        <v>488</v>
      </c>
      <c r="D52" s="1361"/>
      <c r="E52" s="1357"/>
      <c r="F52" s="703" t="s">
        <v>492</v>
      </c>
      <c r="G52" s="534" t="s">
        <v>431</v>
      </c>
      <c r="H52" s="992" t="s">
        <v>493</v>
      </c>
      <c r="I52" s="534" t="s">
        <v>434</v>
      </c>
    </row>
    <row r="53" spans="1:9" s="278" customFormat="1" ht="12.95" customHeight="1" x14ac:dyDescent="0.2">
      <c r="A53" s="1356"/>
      <c r="B53" s="1357"/>
      <c r="C53" s="1356"/>
      <c r="D53" s="1361"/>
      <c r="E53" s="1357"/>
      <c r="F53" s="22"/>
      <c r="G53" s="739" t="s">
        <v>229</v>
      </c>
      <c r="H53" s="935" t="s">
        <v>12</v>
      </c>
      <c r="I53" s="739" t="s">
        <v>12</v>
      </c>
    </row>
    <row r="54" spans="1:9" s="278" customFormat="1" ht="12.95" customHeight="1" x14ac:dyDescent="0.2">
      <c r="A54" s="9"/>
      <c r="B54" s="8"/>
      <c r="C54" s="1356"/>
      <c r="D54" s="1361"/>
      <c r="E54" s="1357"/>
      <c r="F54" s="401" t="s">
        <v>494</v>
      </c>
      <c r="G54" s="740"/>
      <c r="H54" s="933">
        <f>ROUNDUP(G54*3,0)</f>
        <v>0</v>
      </c>
      <c r="I54" s="740"/>
    </row>
    <row r="55" spans="1:9" s="278" customFormat="1" x14ac:dyDescent="0.2">
      <c r="A55" s="9"/>
      <c r="B55" s="8"/>
      <c r="C55" s="1356"/>
      <c r="D55" s="1361"/>
      <c r="E55" s="1357"/>
      <c r="F55" s="401" t="s">
        <v>497</v>
      </c>
      <c r="G55" s="740"/>
      <c r="H55" s="933">
        <f>ROUNDUP(G55*2.7,0)</f>
        <v>0</v>
      </c>
      <c r="I55" s="740"/>
    </row>
    <row r="56" spans="1:9" s="278" customFormat="1" ht="13.7" customHeight="1" x14ac:dyDescent="0.2">
      <c r="A56" s="9"/>
      <c r="B56" s="8"/>
      <c r="C56" s="1356"/>
      <c r="D56" s="1361"/>
      <c r="E56" s="1357"/>
      <c r="F56" s="476" t="s">
        <v>496</v>
      </c>
      <c r="G56" s="934"/>
      <c r="H56" s="354">
        <f>ROUNDUP(G56*2.46,0)</f>
        <v>0</v>
      </c>
      <c r="I56" s="934"/>
    </row>
    <row r="57" spans="1:9" s="278" customFormat="1" ht="12.95" customHeight="1" x14ac:dyDescent="0.2">
      <c r="A57" s="9"/>
      <c r="B57" s="8"/>
      <c r="C57" s="1356"/>
      <c r="D57" s="1361"/>
      <c r="E57" s="1357"/>
      <c r="F57" s="33"/>
      <c r="G57" s="35"/>
      <c r="H57" s="35"/>
      <c r="I57" s="36"/>
    </row>
    <row r="58" spans="1:9" s="278" customFormat="1" ht="12.95" customHeight="1" x14ac:dyDescent="0.2">
      <c r="A58" s="9"/>
      <c r="B58" s="8"/>
      <c r="C58" s="1356" t="s">
        <v>489</v>
      </c>
      <c r="D58" s="1361"/>
      <c r="E58" s="1357"/>
      <c r="F58" s="20"/>
      <c r="G58" s="1383"/>
      <c r="H58" s="1383"/>
      <c r="I58" s="1386"/>
    </row>
    <row r="59" spans="1:9" s="278" customFormat="1" ht="12.95" customHeight="1" x14ac:dyDescent="0.2">
      <c r="A59" s="9"/>
      <c r="B59" s="8"/>
      <c r="C59" s="1356"/>
      <c r="D59" s="1361"/>
      <c r="E59" s="1357"/>
      <c r="F59" s="20"/>
      <c r="G59" s="21"/>
      <c r="H59" s="21"/>
      <c r="I59" s="14"/>
    </row>
    <row r="60" spans="1:9" s="278" customFormat="1" ht="12.95" customHeight="1" x14ac:dyDescent="0.2">
      <c r="A60" s="9"/>
      <c r="B60" s="8"/>
      <c r="C60" s="1356"/>
      <c r="D60" s="1361"/>
      <c r="E60" s="1357"/>
      <c r="F60" s="20"/>
      <c r="G60" s="21"/>
      <c r="H60" s="21"/>
      <c r="I60" s="14"/>
    </row>
    <row r="61" spans="1:9" s="278" customFormat="1" ht="12.95" customHeight="1" x14ac:dyDescent="0.2">
      <c r="A61" s="11"/>
      <c r="B61" s="13"/>
      <c r="C61" s="1356"/>
      <c r="D61" s="1361"/>
      <c r="E61" s="1357"/>
      <c r="F61" s="22"/>
      <c r="G61" s="23"/>
      <c r="H61" s="23"/>
      <c r="I61" s="24"/>
    </row>
    <row r="62" spans="1:9" s="278" customFormat="1" x14ac:dyDescent="0.2">
      <c r="A62" s="1583" t="s">
        <v>961</v>
      </c>
      <c r="B62" s="1583"/>
      <c r="C62" s="1576" t="s">
        <v>921</v>
      </c>
      <c r="D62" s="1583"/>
      <c r="E62" s="1577"/>
      <c r="F62" s="1278"/>
      <c r="G62" s="880"/>
      <c r="H62" s="880"/>
      <c r="I62" s="881"/>
    </row>
    <row r="63" spans="1:9" s="278" customFormat="1" x14ac:dyDescent="0.2">
      <c r="A63" s="1422"/>
      <c r="B63" s="1422"/>
      <c r="C63" s="1421"/>
      <c r="D63" s="1422"/>
      <c r="E63" s="1423"/>
      <c r="F63" s="1279"/>
      <c r="G63" s="1787" t="s">
        <v>836</v>
      </c>
      <c r="H63" s="1787"/>
      <c r="I63" s="1788"/>
    </row>
    <row r="64" spans="1:9" s="278" customFormat="1" ht="13.7" customHeight="1" x14ac:dyDescent="0.2">
      <c r="A64" s="1422"/>
      <c r="B64" s="1422"/>
      <c r="C64" s="1421"/>
      <c r="D64" s="1422"/>
      <c r="E64" s="1423"/>
      <c r="F64" s="1279"/>
      <c r="G64" s="1213" t="s">
        <v>837</v>
      </c>
      <c r="H64" s="1837"/>
      <c r="I64" s="1838"/>
    </row>
    <row r="65" spans="1:9" s="278" customFormat="1" x14ac:dyDescent="0.2">
      <c r="A65" s="1422"/>
      <c r="B65" s="1422"/>
      <c r="C65" s="1421"/>
      <c r="D65" s="1422"/>
      <c r="E65" s="1423"/>
      <c r="F65" s="1279"/>
      <c r="G65" s="1213" t="s">
        <v>838</v>
      </c>
      <c r="H65" s="1280"/>
      <c r="I65" s="1281"/>
    </row>
    <row r="66" spans="1:9" s="278" customFormat="1" ht="8.4499999999999993" customHeight="1" x14ac:dyDescent="0.2">
      <c r="A66" s="1422"/>
      <c r="B66" s="1422"/>
      <c r="C66" s="1421"/>
      <c r="D66" s="1422"/>
      <c r="E66" s="1423"/>
      <c r="F66" s="1279"/>
      <c r="G66" s="788"/>
      <c r="H66" s="1282"/>
      <c r="I66" s="1281"/>
    </row>
    <row r="67" spans="1:9" s="278" customFormat="1" ht="13.7" customHeight="1" x14ac:dyDescent="0.2">
      <c r="A67" s="1422"/>
      <c r="B67" s="1422"/>
      <c r="C67" s="1421"/>
      <c r="D67" s="1422"/>
      <c r="E67" s="1423"/>
      <c r="F67" s="1279"/>
      <c r="G67" s="1839"/>
      <c r="H67" s="1840"/>
      <c r="I67" s="1841"/>
    </row>
    <row r="68" spans="1:9" s="278" customFormat="1" ht="13.7" customHeight="1" x14ac:dyDescent="0.2">
      <c r="A68" s="1422"/>
      <c r="B68" s="1422"/>
      <c r="C68" s="1421"/>
      <c r="D68" s="1422"/>
      <c r="E68" s="1423"/>
      <c r="F68" s="1279"/>
      <c r="G68" s="1842"/>
      <c r="H68" s="1843"/>
      <c r="I68" s="1844"/>
    </row>
    <row r="69" spans="1:9" s="278" customFormat="1" x14ac:dyDescent="0.2">
      <c r="A69" s="1422"/>
      <c r="B69" s="1422"/>
      <c r="C69" s="1421"/>
      <c r="D69" s="1422"/>
      <c r="E69" s="1423"/>
      <c r="F69" s="1279"/>
      <c r="G69" s="788"/>
      <c r="H69" s="1282"/>
      <c r="I69" s="1281"/>
    </row>
    <row r="70" spans="1:9" s="278" customFormat="1" x14ac:dyDescent="0.2">
      <c r="A70" s="1422"/>
      <c r="B70" s="1422"/>
      <c r="C70" s="1421"/>
      <c r="D70" s="1422"/>
      <c r="E70" s="1423"/>
      <c r="F70" s="1279"/>
      <c r="G70" s="1845"/>
      <c r="H70" s="1845"/>
      <c r="I70" s="1846"/>
    </row>
    <row r="71" spans="1:9" s="278" customFormat="1" x14ac:dyDescent="0.2">
      <c r="A71" s="1422"/>
      <c r="B71" s="1422"/>
      <c r="C71" s="847"/>
      <c r="D71" s="850"/>
      <c r="E71" s="848"/>
      <c r="F71" s="1279"/>
      <c r="G71" s="1213" t="s">
        <v>834</v>
      </c>
      <c r="H71" s="1282"/>
      <c r="I71" s="1283" t="s">
        <v>981</v>
      </c>
    </row>
    <row r="72" spans="1:9" s="278" customFormat="1" ht="15.75" customHeight="1" x14ac:dyDescent="0.2">
      <c r="A72" s="1422"/>
      <c r="B72" s="1422"/>
      <c r="C72" s="847"/>
      <c r="D72" s="850"/>
      <c r="E72" s="848"/>
      <c r="F72" s="1279"/>
      <c r="G72" s="1428" t="s">
        <v>917</v>
      </c>
      <c r="H72" s="1428"/>
      <c r="I72" s="1283" t="s">
        <v>982</v>
      </c>
    </row>
    <row r="73" spans="1:9" s="278" customFormat="1" ht="10.5" customHeight="1" x14ac:dyDescent="0.2">
      <c r="A73" s="1422"/>
      <c r="B73" s="1422"/>
      <c r="C73" s="847"/>
      <c r="D73" s="850"/>
      <c r="E73" s="848"/>
      <c r="F73" s="1279"/>
      <c r="G73" s="1428"/>
      <c r="H73" s="1428"/>
      <c r="I73" s="1281"/>
    </row>
    <row r="74" spans="1:9" s="278" customFormat="1" ht="13.7" customHeight="1" x14ac:dyDescent="0.2">
      <c r="A74" s="1422"/>
      <c r="B74" s="1422"/>
      <c r="C74" s="847"/>
      <c r="D74" s="850"/>
      <c r="E74" s="848"/>
      <c r="F74" s="1279"/>
      <c r="G74" s="1284" t="s">
        <v>918</v>
      </c>
      <c r="H74" s="1285"/>
      <c r="I74" s="1284" t="s">
        <v>982</v>
      </c>
    </row>
    <row r="75" spans="1:9" s="278" customFormat="1" ht="13.7" customHeight="1" x14ac:dyDescent="0.2">
      <c r="A75" s="1422"/>
      <c r="B75" s="1422"/>
      <c r="C75" s="847"/>
      <c r="D75" s="850"/>
      <c r="E75" s="848"/>
      <c r="F75" s="1279"/>
      <c r="G75" s="1284" t="s">
        <v>919</v>
      </c>
      <c r="H75" s="1285"/>
      <c r="I75" s="1284" t="s">
        <v>835</v>
      </c>
    </row>
    <row r="76" spans="1:9" s="278" customFormat="1" x14ac:dyDescent="0.2">
      <c r="A76" s="1422"/>
      <c r="B76" s="1422"/>
      <c r="C76" s="847"/>
      <c r="D76" s="850"/>
      <c r="E76" s="848"/>
      <c r="F76" s="1179"/>
      <c r="G76" s="723"/>
      <c r="H76" s="937"/>
      <c r="I76" s="392"/>
    </row>
    <row r="77" spans="1:9" s="278" customFormat="1" x14ac:dyDescent="0.2">
      <c r="A77" s="1422"/>
      <c r="B77" s="1422"/>
      <c r="C77" s="847"/>
      <c r="D77" s="850"/>
      <c r="E77" s="848"/>
      <c r="F77" s="1179"/>
      <c r="G77" s="1286" t="s">
        <v>920</v>
      </c>
      <c r="H77" s="937"/>
      <c r="I77" s="392"/>
    </row>
    <row r="78" spans="1:9" s="278" customFormat="1" ht="13.7" customHeight="1" x14ac:dyDescent="0.2">
      <c r="A78" s="1422"/>
      <c r="B78" s="1422"/>
      <c r="C78" s="847"/>
      <c r="D78" s="850"/>
      <c r="E78" s="848"/>
      <c r="F78" s="1179"/>
      <c r="G78" s="1789"/>
      <c r="H78" s="1790"/>
      <c r="I78" s="1791"/>
    </row>
    <row r="79" spans="1:9" s="278" customFormat="1" ht="53.65" customHeight="1" x14ac:dyDescent="0.2">
      <c r="A79" s="1422"/>
      <c r="B79" s="1422"/>
      <c r="C79" s="847"/>
      <c r="D79" s="850"/>
      <c r="E79" s="848"/>
      <c r="F79" s="1179"/>
      <c r="G79" s="1792"/>
      <c r="H79" s="1793"/>
      <c r="I79" s="1794"/>
    </row>
    <row r="80" spans="1:9" s="278" customFormat="1" hidden="1" x14ac:dyDescent="0.2">
      <c r="A80" s="1422"/>
      <c r="B80" s="1422"/>
      <c r="C80" s="847"/>
      <c r="D80" s="850"/>
      <c r="E80" s="848"/>
      <c r="F80" s="872"/>
      <c r="G80" s="723"/>
      <c r="H80" s="937"/>
      <c r="I80" s="392"/>
    </row>
    <row r="81" spans="1:9" s="278" customFormat="1" hidden="1" x14ac:dyDescent="0.2">
      <c r="A81" s="936"/>
      <c r="B81" s="936"/>
      <c r="C81" s="853"/>
      <c r="D81" s="858"/>
      <c r="E81" s="854"/>
      <c r="F81" s="872"/>
      <c r="G81" s="723"/>
      <c r="H81" s="937"/>
      <c r="I81" s="392"/>
    </row>
    <row r="82" spans="1:9" s="278" customFormat="1" ht="12.95" customHeight="1" x14ac:dyDescent="0.2">
      <c r="A82" s="1354" t="s">
        <v>393</v>
      </c>
      <c r="B82" s="1355"/>
      <c r="C82" s="1354" t="s">
        <v>456</v>
      </c>
      <c r="D82" s="1362"/>
      <c r="E82" s="1362"/>
      <c r="F82" s="938"/>
      <c r="G82" s="1783" t="s">
        <v>842</v>
      </c>
      <c r="H82" s="1783"/>
      <c r="I82" s="1784"/>
    </row>
    <row r="83" spans="1:9" s="278" customFormat="1" ht="12.95" customHeight="1" x14ac:dyDescent="0.2">
      <c r="A83" s="1356" t="s">
        <v>455</v>
      </c>
      <c r="B83" s="1357"/>
      <c r="C83" s="1356"/>
      <c r="D83" s="1361"/>
      <c r="E83" s="1361"/>
      <c r="F83" s="20"/>
      <c r="G83" s="1785"/>
      <c r="H83" s="1785"/>
      <c r="I83" s="1786"/>
    </row>
    <row r="84" spans="1:9" s="278" customFormat="1" ht="12.95" customHeight="1" x14ac:dyDescent="0.2">
      <c r="A84" s="1356"/>
      <c r="B84" s="1357"/>
      <c r="C84" s="1356"/>
      <c r="D84" s="1361"/>
      <c r="E84" s="1361"/>
      <c r="F84" s="1795" t="s">
        <v>394</v>
      </c>
      <c r="G84" s="1796"/>
      <c r="H84" s="1796"/>
      <c r="I84" s="946"/>
    </row>
    <row r="85" spans="1:9" s="278" customFormat="1" ht="12.95" customHeight="1" x14ac:dyDescent="0.2">
      <c r="A85" s="1356" t="s">
        <v>840</v>
      </c>
      <c r="B85" s="1357"/>
      <c r="C85" s="1356"/>
      <c r="D85" s="1361"/>
      <c r="E85" s="1361"/>
      <c r="F85" s="646"/>
      <c r="G85" s="1800" t="s">
        <v>457</v>
      </c>
      <c r="H85" s="1801"/>
      <c r="I85" s="947" t="s">
        <v>458</v>
      </c>
    </row>
    <row r="86" spans="1:9" s="278" customFormat="1" ht="12.95" customHeight="1" x14ac:dyDescent="0.2">
      <c r="A86" s="1356"/>
      <c r="B86" s="1357"/>
      <c r="C86" s="1356"/>
      <c r="D86" s="1361"/>
      <c r="E86" s="1361"/>
      <c r="F86" s="948"/>
      <c r="G86" s="949" t="s">
        <v>459</v>
      </c>
      <c r="H86" s="950" t="s">
        <v>844</v>
      </c>
      <c r="I86" s="950"/>
    </row>
    <row r="87" spans="1:9" s="278" customFormat="1" ht="12.95" customHeight="1" x14ac:dyDescent="0.2">
      <c r="A87" s="1356"/>
      <c r="B87" s="1357"/>
      <c r="C87" s="1356"/>
      <c r="D87" s="1361"/>
      <c r="E87" s="1361"/>
      <c r="F87" s="1797" t="s">
        <v>679</v>
      </c>
      <c r="G87" s="1780"/>
      <c r="H87" s="1780"/>
      <c r="I87" s="1780"/>
    </row>
    <row r="88" spans="1:9" s="278" customFormat="1" ht="12.95" customHeight="1" x14ac:dyDescent="0.2">
      <c r="A88" s="1356"/>
      <c r="B88" s="1357"/>
      <c r="C88" s="1356"/>
      <c r="D88" s="1361"/>
      <c r="E88" s="1361"/>
      <c r="F88" s="1798"/>
      <c r="G88" s="1781"/>
      <c r="H88" s="1781"/>
      <c r="I88" s="1781"/>
    </row>
    <row r="89" spans="1:9" s="278" customFormat="1" ht="12.95" customHeight="1" x14ac:dyDescent="0.2">
      <c r="A89" s="1356" t="s">
        <v>841</v>
      </c>
      <c r="B89" s="1357"/>
      <c r="C89" s="1669" t="s">
        <v>962</v>
      </c>
      <c r="D89" s="1670"/>
      <c r="E89" s="1670"/>
      <c r="F89" s="1798"/>
      <c r="G89" s="1781"/>
      <c r="H89" s="1781"/>
      <c r="I89" s="1781"/>
    </row>
    <row r="90" spans="1:9" s="278" customFormat="1" ht="12.95" customHeight="1" x14ac:dyDescent="0.2">
      <c r="A90" s="1356"/>
      <c r="B90" s="1357"/>
      <c r="C90" s="1669"/>
      <c r="D90" s="1670"/>
      <c r="E90" s="1670"/>
      <c r="F90" s="1799"/>
      <c r="G90" s="1782"/>
      <c r="H90" s="1782"/>
      <c r="I90" s="1782"/>
    </row>
    <row r="91" spans="1:9" s="278" customFormat="1" ht="12.95" customHeight="1" x14ac:dyDescent="0.2">
      <c r="A91" s="1356" t="s">
        <v>839</v>
      </c>
      <c r="B91" s="1357"/>
      <c r="C91" s="1669"/>
      <c r="D91" s="1670"/>
      <c r="E91" s="1670"/>
      <c r="F91" s="1802" t="s">
        <v>460</v>
      </c>
      <c r="G91" s="940"/>
      <c r="H91" s="941"/>
      <c r="I91" s="942"/>
    </row>
    <row r="92" spans="1:9" s="278" customFormat="1" ht="12.95" customHeight="1" x14ac:dyDescent="0.2">
      <c r="A92" s="1356"/>
      <c r="B92" s="1357"/>
      <c r="C92" s="1669"/>
      <c r="D92" s="1670"/>
      <c r="E92" s="1670"/>
      <c r="F92" s="1803"/>
      <c r="G92" s="943"/>
      <c r="H92" s="944"/>
      <c r="I92" s="945"/>
    </row>
    <row r="93" spans="1:9" s="278" customFormat="1" ht="36" x14ac:dyDescent="0.2">
      <c r="A93" s="696"/>
      <c r="B93" s="697"/>
      <c r="C93" s="1672"/>
      <c r="D93" s="1673"/>
      <c r="E93" s="1673"/>
      <c r="F93" s="939" t="s">
        <v>843</v>
      </c>
      <c r="G93" s="951"/>
      <c r="H93" s="873"/>
      <c r="I93" s="873"/>
    </row>
    <row r="94" spans="1:9" s="278" customFormat="1" ht="12.95" customHeight="1" x14ac:dyDescent="0.2">
      <c r="A94" s="1354" t="s">
        <v>711</v>
      </c>
      <c r="B94" s="1355"/>
      <c r="C94" s="1804"/>
      <c r="D94" s="1805"/>
      <c r="E94" s="1806"/>
      <c r="F94" s="952"/>
      <c r="G94" s="953"/>
      <c r="H94" s="953"/>
      <c r="I94" s="954"/>
    </row>
    <row r="95" spans="1:9" s="278" customFormat="1" ht="12.95" customHeight="1" x14ac:dyDescent="0.2">
      <c r="A95" s="1356"/>
      <c r="B95" s="1357"/>
      <c r="C95" s="1807"/>
      <c r="D95" s="1808"/>
      <c r="E95" s="1809"/>
      <c r="F95" s="393"/>
      <c r="G95" s="1813" t="s">
        <v>972</v>
      </c>
      <c r="H95" s="1390"/>
      <c r="I95" s="1391"/>
    </row>
    <row r="96" spans="1:9" s="278" customFormat="1" ht="12.95" customHeight="1" x14ac:dyDescent="0.2">
      <c r="A96" s="1356"/>
      <c r="B96" s="1357"/>
      <c r="C96" s="1807"/>
      <c r="D96" s="1808"/>
      <c r="E96" s="1809"/>
      <c r="F96" s="393"/>
      <c r="G96" s="1390"/>
      <c r="H96" s="1390"/>
      <c r="I96" s="1391"/>
    </row>
    <row r="97" spans="1:9" s="278" customFormat="1" ht="12.95" customHeight="1" x14ac:dyDescent="0.2">
      <c r="A97" s="1356"/>
      <c r="B97" s="1357"/>
      <c r="C97" s="1807"/>
      <c r="D97" s="1808"/>
      <c r="E97" s="1809"/>
      <c r="F97" s="393"/>
      <c r="G97" s="394"/>
      <c r="H97" s="394"/>
      <c r="I97" s="395"/>
    </row>
    <row r="98" spans="1:9" s="278" customFormat="1" ht="12.95" customHeight="1" x14ac:dyDescent="0.2">
      <c r="A98" s="1356"/>
      <c r="B98" s="1357"/>
      <c r="C98" s="1807"/>
      <c r="D98" s="1808"/>
      <c r="E98" s="1809"/>
      <c r="F98" s="393"/>
      <c r="G98" s="1865"/>
      <c r="H98" s="1866"/>
      <c r="I98" s="1867"/>
    </row>
    <row r="99" spans="1:9" s="285" customFormat="1" ht="12.95" customHeight="1" x14ac:dyDescent="0.2">
      <c r="A99" s="1356"/>
      <c r="B99" s="1357"/>
      <c r="C99" s="1807"/>
      <c r="D99" s="1808"/>
      <c r="E99" s="1809"/>
      <c r="F99" s="393"/>
      <c r="G99" s="1868"/>
      <c r="H99" s="1869"/>
      <c r="I99" s="1870"/>
    </row>
    <row r="100" spans="1:9" s="285" customFormat="1" ht="16.5" customHeight="1" x14ac:dyDescent="0.2">
      <c r="A100" s="1356"/>
      <c r="B100" s="1357"/>
      <c r="C100" s="1807"/>
      <c r="D100" s="1808"/>
      <c r="E100" s="1809"/>
      <c r="F100" s="1185"/>
      <c r="G100" s="1186"/>
      <c r="H100" s="1186"/>
      <c r="I100" s="1187"/>
    </row>
    <row r="101" spans="1:9" s="285" customFormat="1" ht="12.95" hidden="1" customHeight="1" x14ac:dyDescent="0.2">
      <c r="A101" s="1359"/>
      <c r="B101" s="1360"/>
      <c r="C101" s="1810"/>
      <c r="D101" s="1811"/>
      <c r="E101" s="1812"/>
      <c r="F101" s="1182"/>
      <c r="G101" s="1183"/>
      <c r="H101" s="1183"/>
      <c r="I101" s="1184"/>
    </row>
    <row r="102" spans="1:9" s="285" customFormat="1" ht="12.95" customHeight="1" x14ac:dyDescent="0.2">
      <c r="A102" s="1555" t="s">
        <v>963</v>
      </c>
      <c r="B102" s="1355"/>
      <c r="C102" s="1576" t="s">
        <v>825</v>
      </c>
      <c r="D102" s="1583"/>
      <c r="E102" s="1577"/>
      <c r="F102" s="868"/>
      <c r="G102" s="955"/>
      <c r="H102" s="955"/>
      <c r="I102" s="956"/>
    </row>
    <row r="103" spans="1:9" s="285" customFormat="1" ht="12.95" customHeight="1" x14ac:dyDescent="0.2">
      <c r="A103" s="1361"/>
      <c r="B103" s="1357"/>
      <c r="C103" s="1421"/>
      <c r="D103" s="1422"/>
      <c r="E103" s="1423"/>
      <c r="F103" s="393"/>
      <c r="G103" s="927" t="s">
        <v>846</v>
      </c>
      <c r="H103" s="955"/>
      <c r="I103" s="956"/>
    </row>
    <row r="104" spans="1:9" s="285" customFormat="1" ht="24" customHeight="1" x14ac:dyDescent="0.2">
      <c r="A104" s="1361"/>
      <c r="B104" s="1357"/>
      <c r="C104" s="1421"/>
      <c r="D104" s="1422"/>
      <c r="E104" s="1423"/>
      <c r="F104" s="868"/>
      <c r="G104" s="955"/>
      <c r="H104" s="955"/>
      <c r="I104" s="956"/>
    </row>
    <row r="105" spans="1:9" s="285" customFormat="1" ht="12.95" customHeight="1" x14ac:dyDescent="0.2">
      <c r="A105" s="1361"/>
      <c r="B105" s="1357"/>
      <c r="C105" s="1421"/>
      <c r="D105" s="1422"/>
      <c r="E105" s="1423"/>
      <c r="F105" s="868"/>
      <c r="G105" s="955"/>
      <c r="H105" s="955"/>
      <c r="I105" s="956"/>
    </row>
    <row r="106" spans="1:9" s="285" customFormat="1" ht="12.95" customHeight="1" x14ac:dyDescent="0.2">
      <c r="A106" s="1361"/>
      <c r="B106" s="1357"/>
      <c r="C106" s="1421"/>
      <c r="D106" s="1422"/>
      <c r="E106" s="1423"/>
      <c r="F106" s="957" t="s">
        <v>147</v>
      </c>
      <c r="G106" s="958"/>
      <c r="H106" s="957" t="s">
        <v>408</v>
      </c>
      <c r="I106" s="959">
        <f>ROUNDUP(G106/12,0)</f>
        <v>0</v>
      </c>
    </row>
    <row r="107" spans="1:9" s="285" customFormat="1" ht="13.7" customHeight="1" x14ac:dyDescent="0.2">
      <c r="A107" s="1361"/>
      <c r="B107" s="1357"/>
      <c r="C107" s="865"/>
      <c r="D107" s="866"/>
      <c r="E107" s="867"/>
      <c r="F107" s="868"/>
      <c r="G107" s="955"/>
      <c r="H107" s="955"/>
      <c r="I107" s="956"/>
    </row>
    <row r="108" spans="1:9" s="285" customFormat="1" ht="12.95" customHeight="1" x14ac:dyDescent="0.2">
      <c r="A108" s="1361"/>
      <c r="B108" s="1357"/>
      <c r="C108" s="1421" t="s">
        <v>755</v>
      </c>
      <c r="D108" s="1422"/>
      <c r="E108" s="1423"/>
      <c r="F108" s="868"/>
      <c r="G108" s="927" t="s">
        <v>409</v>
      </c>
      <c r="H108" s="955"/>
      <c r="I108" s="956"/>
    </row>
    <row r="109" spans="1:9" s="285" customFormat="1" ht="12.95" customHeight="1" x14ac:dyDescent="0.2">
      <c r="A109" s="1361"/>
      <c r="B109" s="1357"/>
      <c r="C109" s="1421"/>
      <c r="D109" s="1422"/>
      <c r="E109" s="1423"/>
      <c r="F109" s="868"/>
      <c r="G109" s="961"/>
      <c r="H109" s="957" t="s">
        <v>407</v>
      </c>
      <c r="I109" s="960"/>
    </row>
    <row r="110" spans="1:9" s="285" customFormat="1" x14ac:dyDescent="0.2">
      <c r="A110" s="1361"/>
      <c r="B110" s="1357"/>
      <c r="C110" s="1421"/>
      <c r="D110" s="1422"/>
      <c r="E110" s="1423"/>
      <c r="F110" s="868"/>
      <c r="G110" s="868"/>
      <c r="H110" s="868"/>
      <c r="I110" s="869"/>
    </row>
    <row r="111" spans="1:9" s="285" customFormat="1" ht="12.95" customHeight="1" x14ac:dyDescent="0.2">
      <c r="A111" s="1361"/>
      <c r="B111" s="1357"/>
      <c r="C111" s="1421"/>
      <c r="D111" s="1422"/>
      <c r="E111" s="1423"/>
      <c r="F111" s="1871" t="s">
        <v>464</v>
      </c>
      <c r="G111" s="1872"/>
      <c r="H111" s="1872"/>
      <c r="I111" s="138"/>
    </row>
    <row r="112" spans="1:9" s="285" customFormat="1" ht="12.95" customHeight="1" x14ac:dyDescent="0.2">
      <c r="A112" s="1361"/>
      <c r="B112" s="1357"/>
      <c r="C112" s="1421"/>
      <c r="D112" s="1422"/>
      <c r="E112" s="1423"/>
      <c r="F112" s="401" t="s">
        <v>465</v>
      </c>
      <c r="G112" s="484" t="s">
        <v>154</v>
      </c>
      <c r="H112" s="396" t="s">
        <v>467</v>
      </c>
      <c r="I112" s="410" t="e">
        <f>ROUNDUP(G112/12,0)</f>
        <v>#VALUE!</v>
      </c>
    </row>
    <row r="113" spans="1:9" s="285" customFormat="1" ht="12.95" customHeight="1" x14ac:dyDescent="0.2">
      <c r="A113" s="1361"/>
      <c r="B113" s="1357"/>
      <c r="C113" s="1421"/>
      <c r="D113" s="1422"/>
      <c r="E113" s="1423"/>
      <c r="F113" s="401" t="s">
        <v>466</v>
      </c>
      <c r="G113" s="485" t="s">
        <v>154</v>
      </c>
      <c r="H113" s="402" t="s">
        <v>468</v>
      </c>
      <c r="I113" s="403" t="e">
        <f>G113/5</f>
        <v>#VALUE!</v>
      </c>
    </row>
    <row r="114" spans="1:9" s="285" customFormat="1" ht="12.95" customHeight="1" x14ac:dyDescent="0.2">
      <c r="A114" s="850"/>
      <c r="B114" s="848"/>
      <c r="C114" s="1421"/>
      <c r="D114" s="1422"/>
      <c r="E114" s="1423"/>
      <c r="F114" s="355"/>
      <c r="G114" s="405"/>
      <c r="H114" s="402"/>
      <c r="I114" s="404" t="s">
        <v>469</v>
      </c>
    </row>
    <row r="115" spans="1:9" s="285" customFormat="1" ht="12.95" customHeight="1" x14ac:dyDescent="0.25">
      <c r="A115" s="1172"/>
      <c r="B115" s="1171"/>
      <c r="C115" s="1174"/>
      <c r="D115" s="1175"/>
      <c r="E115" s="1175"/>
      <c r="F115" s="355" t="s">
        <v>470</v>
      </c>
      <c r="G115" s="408" t="e">
        <f>I113</f>
        <v>#VALUE!</v>
      </c>
      <c r="H115" s="402" t="s">
        <v>471</v>
      </c>
      <c r="I115" s="409" t="e">
        <f>G115*0.5</f>
        <v>#VALUE!</v>
      </c>
    </row>
    <row r="116" spans="1:9" s="285" customFormat="1" ht="12.95" customHeight="1" x14ac:dyDescent="0.2">
      <c r="A116" s="1172"/>
      <c r="B116" s="1171"/>
      <c r="C116" s="1174"/>
      <c r="D116" s="1175"/>
      <c r="E116" s="1175"/>
      <c r="F116" s="99"/>
      <c r="G116" s="407"/>
      <c r="H116" s="343"/>
      <c r="I116" s="406" t="s">
        <v>472</v>
      </c>
    </row>
    <row r="117" spans="1:9" s="285" customFormat="1" ht="12.95" hidden="1" customHeight="1" x14ac:dyDescent="0.2">
      <c r="A117" s="1176"/>
      <c r="B117" s="1177"/>
      <c r="C117" s="1188"/>
      <c r="D117" s="1189"/>
      <c r="E117" s="1189"/>
      <c r="F117" s="1180"/>
      <c r="G117" s="1180"/>
      <c r="H117" s="1180"/>
      <c r="I117" s="1181"/>
    </row>
    <row r="118" spans="1:9" s="285" customFormat="1" ht="12.95" hidden="1" customHeight="1" x14ac:dyDescent="0.2">
      <c r="A118" s="1176"/>
      <c r="B118" s="1177"/>
      <c r="C118" s="1188"/>
      <c r="D118" s="1189"/>
      <c r="E118" s="1189"/>
      <c r="F118" s="1180"/>
      <c r="G118" s="1180"/>
      <c r="H118" s="1180"/>
      <c r="I118" s="1181"/>
    </row>
    <row r="119" spans="1:9" s="285" customFormat="1" ht="12.95" hidden="1" customHeight="1" x14ac:dyDescent="0.2">
      <c r="A119" s="1176"/>
      <c r="B119" s="1177"/>
      <c r="C119" s="1188"/>
      <c r="D119" s="1189"/>
      <c r="E119" s="1189"/>
      <c r="F119" s="1180"/>
      <c r="G119" s="1180"/>
      <c r="H119" s="1180"/>
      <c r="I119" s="1181"/>
    </row>
    <row r="120" spans="1:9" s="285" customFormat="1" ht="12.95" hidden="1" customHeight="1" x14ac:dyDescent="0.2">
      <c r="A120" s="1176"/>
      <c r="B120" s="1177"/>
      <c r="C120" s="1188"/>
      <c r="D120" s="1189"/>
      <c r="E120" s="1189"/>
      <c r="F120" s="1180"/>
      <c r="G120" s="1180"/>
      <c r="H120" s="1180"/>
      <c r="I120" s="1181"/>
    </row>
    <row r="121" spans="1:9" s="285" customFormat="1" ht="12.95" hidden="1" customHeight="1" x14ac:dyDescent="0.2">
      <c r="A121" s="1176"/>
      <c r="B121" s="1177"/>
      <c r="C121" s="1188"/>
      <c r="D121" s="1189"/>
      <c r="E121" s="1189"/>
      <c r="F121" s="1180"/>
      <c r="G121" s="1180"/>
      <c r="H121" s="1180"/>
      <c r="I121" s="1181"/>
    </row>
    <row r="122" spans="1:9" s="285" customFormat="1" ht="12.95" hidden="1" customHeight="1" x14ac:dyDescent="0.2">
      <c r="A122" s="1176"/>
      <c r="B122" s="1177"/>
      <c r="C122" s="1188"/>
      <c r="D122" s="1189"/>
      <c r="E122" s="1189"/>
      <c r="F122" s="1180"/>
      <c r="G122" s="1180"/>
      <c r="H122" s="1180"/>
      <c r="I122" s="1181"/>
    </row>
    <row r="123" spans="1:9" s="285" customFormat="1" ht="31.7" customHeight="1" x14ac:dyDescent="0.2">
      <c r="A123" s="1362" t="s">
        <v>845</v>
      </c>
      <c r="B123" s="1355"/>
      <c r="C123" s="1354" t="s">
        <v>396</v>
      </c>
      <c r="D123" s="1362"/>
      <c r="E123" s="1362"/>
      <c r="F123" s="1863" t="s">
        <v>398</v>
      </c>
      <c r="G123" s="1861" t="s">
        <v>462</v>
      </c>
      <c r="H123" s="1878" t="s">
        <v>147</v>
      </c>
      <c r="I123" s="1861" t="s">
        <v>463</v>
      </c>
    </row>
    <row r="124" spans="1:9" s="285" customFormat="1" ht="12.95" customHeight="1" x14ac:dyDescent="0.2">
      <c r="A124" s="1361"/>
      <c r="B124" s="1357"/>
      <c r="C124" s="1356"/>
      <c r="D124" s="1361"/>
      <c r="E124" s="1361"/>
      <c r="F124" s="1864"/>
      <c r="G124" s="1862"/>
      <c r="H124" s="1879"/>
      <c r="I124" s="1862"/>
    </row>
    <row r="125" spans="1:9" s="285" customFormat="1" ht="12.95" customHeight="1" x14ac:dyDescent="0.2">
      <c r="A125" s="1361"/>
      <c r="B125" s="1357"/>
      <c r="C125" s="1356"/>
      <c r="D125" s="1361"/>
      <c r="E125" s="1361"/>
      <c r="F125" s="398" t="s">
        <v>399</v>
      </c>
      <c r="G125" s="483"/>
      <c r="H125" s="397"/>
      <c r="I125" s="399" t="e">
        <f>H125/G125</f>
        <v>#DIV/0!</v>
      </c>
    </row>
    <row r="126" spans="1:9" s="285" customFormat="1" ht="12.95" customHeight="1" x14ac:dyDescent="0.2">
      <c r="A126" s="1361"/>
      <c r="B126" s="1357"/>
      <c r="C126" s="1356"/>
      <c r="D126" s="1361"/>
      <c r="E126" s="1361"/>
      <c r="F126" s="398" t="s">
        <v>400</v>
      </c>
      <c r="G126" s="483"/>
      <c r="H126" s="397"/>
      <c r="I126" s="399" t="e">
        <f t="shared" ref="I126:I130" si="0">H126/G126</f>
        <v>#DIV/0!</v>
      </c>
    </row>
    <row r="127" spans="1:9" s="285" customFormat="1" ht="12.95" customHeight="1" x14ac:dyDescent="0.2">
      <c r="A127" s="1361"/>
      <c r="B127" s="1357"/>
      <c r="C127" s="1356"/>
      <c r="D127" s="1361"/>
      <c r="E127" s="1361"/>
      <c r="F127" s="398" t="s">
        <v>401</v>
      </c>
      <c r="G127" s="483"/>
      <c r="H127" s="397"/>
      <c r="I127" s="399" t="e">
        <f t="shared" si="0"/>
        <v>#DIV/0!</v>
      </c>
    </row>
    <row r="128" spans="1:9" s="285" customFormat="1" ht="12.95" customHeight="1" x14ac:dyDescent="0.2">
      <c r="A128" s="1361"/>
      <c r="B128" s="1357"/>
      <c r="C128" s="1356"/>
      <c r="D128" s="1361"/>
      <c r="E128" s="1361"/>
      <c r="F128" s="398" t="s">
        <v>402</v>
      </c>
      <c r="G128" s="483"/>
      <c r="H128" s="397"/>
      <c r="I128" s="399" t="e">
        <f t="shared" si="0"/>
        <v>#DIV/0!</v>
      </c>
    </row>
    <row r="129" spans="1:9" s="285" customFormat="1" ht="12.95" customHeight="1" x14ac:dyDescent="0.2">
      <c r="A129" s="1361"/>
      <c r="B129" s="1357"/>
      <c r="C129" s="1356"/>
      <c r="D129" s="1361"/>
      <c r="E129" s="1361"/>
      <c r="F129" s="965"/>
      <c r="G129" s="483"/>
      <c r="H129" s="397"/>
      <c r="I129" s="399" t="e">
        <f t="shared" si="0"/>
        <v>#DIV/0!</v>
      </c>
    </row>
    <row r="130" spans="1:9" s="278" customFormat="1" ht="12.95" customHeight="1" x14ac:dyDescent="0.2">
      <c r="A130" s="1361"/>
      <c r="B130" s="1357"/>
      <c r="C130" s="1356" t="s">
        <v>461</v>
      </c>
      <c r="D130" s="1361"/>
      <c r="E130" s="1361"/>
      <c r="F130" s="965"/>
      <c r="G130" s="483"/>
      <c r="H130" s="397"/>
      <c r="I130" s="400" t="e">
        <f t="shared" si="0"/>
        <v>#DIV/0!</v>
      </c>
    </row>
    <row r="131" spans="1:9" s="278" customFormat="1" ht="12.95" customHeight="1" x14ac:dyDescent="0.2">
      <c r="A131" s="699"/>
      <c r="B131" s="697"/>
      <c r="C131" s="1356"/>
      <c r="D131" s="1361"/>
      <c r="E131" s="1361"/>
      <c r="F131" s="751"/>
      <c r="G131" s="751"/>
      <c r="H131" s="751"/>
      <c r="I131" s="750"/>
    </row>
    <row r="132" spans="1:9" s="278" customFormat="1" ht="12.95" customHeight="1" x14ac:dyDescent="0.2">
      <c r="A132" s="699"/>
      <c r="B132" s="697"/>
      <c r="C132" s="1356"/>
      <c r="D132" s="1361"/>
      <c r="E132" s="1361"/>
      <c r="F132" s="751"/>
      <c r="G132" s="751"/>
      <c r="H132" s="751"/>
      <c r="I132" s="750"/>
    </row>
    <row r="133" spans="1:9" s="278" customFormat="1" ht="12.95" customHeight="1" x14ac:dyDescent="0.2">
      <c r="A133" s="699"/>
      <c r="B133" s="697"/>
      <c r="C133" s="1356"/>
      <c r="D133" s="1361"/>
      <c r="E133" s="1361"/>
      <c r="F133" s="751"/>
      <c r="G133" s="751"/>
      <c r="H133" s="751"/>
      <c r="I133" s="750"/>
    </row>
    <row r="134" spans="1:9" s="278" customFormat="1" ht="12.95" customHeight="1" x14ac:dyDescent="0.2">
      <c r="A134" s="699"/>
      <c r="B134" s="697"/>
      <c r="C134" s="1356"/>
      <c r="D134" s="1361"/>
      <c r="E134" s="1361"/>
      <c r="F134" s="751"/>
      <c r="G134" s="751"/>
      <c r="H134" s="751"/>
      <c r="I134" s="750"/>
    </row>
    <row r="135" spans="1:9" s="278" customFormat="1" ht="12.95" customHeight="1" x14ac:dyDescent="0.2">
      <c r="A135" s="699"/>
      <c r="B135" s="697"/>
      <c r="C135" s="1356"/>
      <c r="D135" s="1361"/>
      <c r="E135" s="1361"/>
      <c r="F135" s="751"/>
      <c r="G135" s="751"/>
      <c r="H135" s="751"/>
      <c r="I135" s="750"/>
    </row>
    <row r="136" spans="1:9" s="278" customFormat="1" ht="12.95" customHeight="1" x14ac:dyDescent="0.2">
      <c r="A136" s="699"/>
      <c r="B136" s="697"/>
      <c r="C136" s="1356"/>
      <c r="D136" s="1361"/>
      <c r="E136" s="1361"/>
      <c r="F136" s="962"/>
      <c r="G136" s="963"/>
      <c r="H136" s="964"/>
      <c r="I136" s="750"/>
    </row>
    <row r="137" spans="1:9" s="278" customFormat="1" ht="12.95" hidden="1" customHeight="1" x14ac:dyDescent="0.2">
      <c r="A137" s="1361"/>
      <c r="B137" s="1357"/>
      <c r="C137" s="856"/>
      <c r="D137" s="92"/>
      <c r="E137" s="92"/>
      <c r="F137" s="1872"/>
      <c r="G137" s="1872"/>
      <c r="H137" s="1872"/>
      <c r="I137" s="138"/>
    </row>
    <row r="138" spans="1:9" s="285" customFormat="1" ht="14.25" hidden="1" customHeight="1" x14ac:dyDescent="0.2">
      <c r="A138" s="1361"/>
      <c r="B138" s="1357"/>
      <c r="C138" s="1356"/>
      <c r="D138" s="1361"/>
      <c r="E138" s="1361"/>
      <c r="F138" s="475"/>
      <c r="G138" s="1190"/>
      <c r="H138" s="396"/>
      <c r="I138" s="410"/>
    </row>
    <row r="139" spans="1:9" s="285" customFormat="1" ht="16.350000000000001" hidden="1" customHeight="1" x14ac:dyDescent="0.2">
      <c r="A139" s="1361"/>
      <c r="B139" s="1357"/>
      <c r="C139" s="1356"/>
      <c r="D139" s="1361"/>
      <c r="E139" s="1361"/>
      <c r="F139" s="475"/>
      <c r="G139" s="966"/>
      <c r="H139" s="402"/>
      <c r="I139" s="403"/>
    </row>
    <row r="140" spans="1:9" s="285" customFormat="1" ht="16.350000000000001" hidden="1" customHeight="1" x14ac:dyDescent="0.2">
      <c r="A140" s="1361"/>
      <c r="B140" s="1357"/>
      <c r="C140" s="1356"/>
      <c r="D140" s="1361"/>
      <c r="E140" s="1361"/>
      <c r="F140" s="356"/>
      <c r="G140" s="405"/>
      <c r="H140" s="402"/>
      <c r="I140" s="404"/>
    </row>
    <row r="141" spans="1:9" s="285" customFormat="1" ht="13.7" hidden="1" customHeight="1" x14ac:dyDescent="0.25">
      <c r="A141" s="1361"/>
      <c r="B141" s="1357"/>
      <c r="C141" s="1356"/>
      <c r="D141" s="1361"/>
      <c r="E141" s="1361"/>
      <c r="F141" s="356"/>
      <c r="G141" s="1191"/>
      <c r="H141" s="402"/>
      <c r="I141" s="409"/>
    </row>
    <row r="142" spans="1:9" s="285" customFormat="1" ht="20.45" hidden="1" customHeight="1" x14ac:dyDescent="0.2">
      <c r="A142" s="1361"/>
      <c r="B142" s="1357"/>
      <c r="C142" s="1356"/>
      <c r="D142" s="1361"/>
      <c r="E142" s="1357"/>
      <c r="F142" s="99"/>
      <c r="G142" s="407"/>
      <c r="H142" s="343"/>
      <c r="I142" s="406"/>
    </row>
    <row r="143" spans="1:9" s="285" customFormat="1" ht="13.7" hidden="1" customHeight="1" x14ac:dyDescent="0.2">
      <c r="A143" s="1361"/>
      <c r="B143" s="1357"/>
      <c r="C143" s="1356"/>
      <c r="D143" s="1361"/>
      <c r="E143" s="1357"/>
      <c r="F143" s="99"/>
      <c r="G143" s="38"/>
      <c r="H143" s="337"/>
      <c r="I143" s="338"/>
    </row>
    <row r="144" spans="1:9" s="285" customFormat="1" ht="13.7" hidden="1" customHeight="1" x14ac:dyDescent="0.2">
      <c r="A144" s="1361"/>
      <c r="B144" s="1357"/>
      <c r="C144" s="1356"/>
      <c r="D144" s="1361"/>
      <c r="E144" s="1357"/>
      <c r="F144" s="45"/>
      <c r="G144" s="16"/>
      <c r="H144" s="16"/>
      <c r="I144" s="411"/>
    </row>
    <row r="145" spans="1:9" s="285" customFormat="1" ht="13.7" hidden="1" customHeight="1" x14ac:dyDescent="0.2">
      <c r="A145" s="1361"/>
      <c r="B145" s="1357"/>
      <c r="C145" s="1356"/>
      <c r="D145" s="1361"/>
      <c r="E145" s="1357"/>
      <c r="F145" s="412"/>
      <c r="G145" s="967"/>
      <c r="H145" s="413"/>
      <c r="I145" s="414"/>
    </row>
    <row r="146" spans="1:9" s="285" customFormat="1" ht="33.75" hidden="1" customHeight="1" x14ac:dyDescent="0.2">
      <c r="A146" s="1369"/>
      <c r="B146" s="1360"/>
      <c r="C146" s="1359"/>
      <c r="D146" s="1369"/>
      <c r="E146" s="1360"/>
      <c r="F146" s="415"/>
      <c r="G146" s="465"/>
      <c r="H146" s="402"/>
      <c r="I146" s="403"/>
    </row>
    <row r="147" spans="1:9" s="285" customFormat="1" hidden="1" x14ac:dyDescent="0.2">
      <c r="A147" s="699"/>
      <c r="B147" s="697"/>
      <c r="C147" s="696"/>
      <c r="D147" s="699"/>
      <c r="E147" s="697"/>
      <c r="F147" s="415"/>
      <c r="G147" s="966"/>
      <c r="H147" s="402"/>
      <c r="I147" s="403"/>
    </row>
    <row r="148" spans="1:9" s="285" customFormat="1" x14ac:dyDescent="0.2">
      <c r="A148" s="1354" t="s">
        <v>473</v>
      </c>
      <c r="B148" s="1355"/>
      <c r="C148" s="422"/>
      <c r="D148" s="423"/>
      <c r="E148" s="424"/>
      <c r="F148" s="417"/>
      <c r="G148" s="133"/>
      <c r="H148" s="133"/>
      <c r="I148" s="418"/>
    </row>
    <row r="149" spans="1:9" s="268" customFormat="1" ht="13.7" customHeight="1" x14ac:dyDescent="0.2">
      <c r="A149" s="1356"/>
      <c r="B149" s="1357"/>
      <c r="C149" s="357"/>
      <c r="D149" s="270"/>
      <c r="E149" s="270"/>
      <c r="F149" s="1885" t="s">
        <v>474</v>
      </c>
      <c r="G149" s="1886"/>
      <c r="H149" s="441" t="s">
        <v>397</v>
      </c>
      <c r="I149" s="342"/>
    </row>
    <row r="150" spans="1:9" ht="12.95" customHeight="1" x14ac:dyDescent="0.2">
      <c r="A150" s="1356"/>
      <c r="B150" s="1357"/>
      <c r="C150" s="357"/>
      <c r="D150" s="270"/>
      <c r="E150" s="270"/>
      <c r="F150" s="442" t="s">
        <v>475</v>
      </c>
      <c r="G150" s="444"/>
      <c r="H150" s="443"/>
      <c r="I150" s="342"/>
    </row>
    <row r="151" spans="1:9" x14ac:dyDescent="0.2">
      <c r="A151" s="1356"/>
      <c r="B151" s="1357"/>
      <c r="C151" s="357"/>
      <c r="D151" s="270"/>
      <c r="E151" s="270"/>
      <c r="F151" s="1847" t="s">
        <v>476</v>
      </c>
      <c r="G151" s="1882"/>
      <c r="H151" s="445"/>
      <c r="I151" s="342"/>
    </row>
    <row r="152" spans="1:9" x14ac:dyDescent="0.2">
      <c r="A152" s="1356"/>
      <c r="B152" s="1357"/>
      <c r="C152" s="357"/>
      <c r="D152" s="270"/>
      <c r="E152" s="270"/>
      <c r="F152" s="1883" t="s">
        <v>477</v>
      </c>
      <c r="G152" s="1884"/>
      <c r="H152" s="446"/>
      <c r="I152" s="342"/>
    </row>
    <row r="153" spans="1:9" x14ac:dyDescent="0.2">
      <c r="A153" s="1356"/>
      <c r="B153" s="1357"/>
      <c r="C153" s="357"/>
      <c r="D153" s="270"/>
      <c r="E153" s="270"/>
      <c r="F153" s="1880" t="s">
        <v>154</v>
      </c>
      <c r="G153" s="1881"/>
      <c r="H153" s="447"/>
      <c r="I153" s="342"/>
    </row>
    <row r="154" spans="1:9" ht="8.4499999999999993" customHeight="1" x14ac:dyDescent="0.2">
      <c r="A154" s="1356"/>
      <c r="B154" s="1357"/>
      <c r="C154" s="357"/>
      <c r="D154" s="421"/>
      <c r="E154" s="425"/>
      <c r="F154" s="450"/>
      <c r="G154" s="448"/>
      <c r="H154" s="448"/>
      <c r="I154" s="449"/>
    </row>
    <row r="155" spans="1:9" ht="15.6" customHeight="1" x14ac:dyDescent="0.2">
      <c r="A155" s="1356"/>
      <c r="B155" s="1357"/>
      <c r="C155" s="357"/>
      <c r="D155" s="421"/>
      <c r="E155" s="425"/>
      <c r="F155" s="450"/>
      <c r="G155" s="448"/>
      <c r="H155" s="448"/>
      <c r="I155" s="449"/>
    </row>
    <row r="156" spans="1:9" ht="12.95" customHeight="1" x14ac:dyDescent="0.2">
      <c r="A156" s="1356"/>
      <c r="B156" s="1357"/>
      <c r="C156" s="269"/>
      <c r="D156" s="421"/>
      <c r="E156" s="425"/>
      <c r="F156" s="450"/>
      <c r="G156" s="448"/>
      <c r="H156" s="448"/>
      <c r="I156" s="449"/>
    </row>
    <row r="157" spans="1:9" x14ac:dyDescent="0.2">
      <c r="A157" s="1356"/>
      <c r="B157" s="1357"/>
      <c r="C157" s="426"/>
      <c r="D157" s="421"/>
      <c r="E157" s="425"/>
      <c r="F157" s="450"/>
      <c r="G157" s="448"/>
      <c r="H157" s="448"/>
      <c r="I157" s="449"/>
    </row>
    <row r="158" spans="1:9" x14ac:dyDescent="0.2">
      <c r="A158" s="1356"/>
      <c r="B158" s="1357"/>
      <c r="C158" s="426"/>
      <c r="D158" s="421"/>
      <c r="E158" s="425"/>
      <c r="F158" s="450"/>
      <c r="G158" s="448"/>
      <c r="H158" s="448"/>
      <c r="I158" s="449"/>
    </row>
    <row r="159" spans="1:9" x14ac:dyDescent="0.2">
      <c r="A159" s="1356"/>
      <c r="B159" s="1357"/>
      <c r="C159" s="426"/>
      <c r="D159" s="421"/>
      <c r="E159" s="425"/>
      <c r="F159" s="450"/>
      <c r="G159" s="448"/>
      <c r="H159" s="448"/>
      <c r="I159" s="449"/>
    </row>
    <row r="160" spans="1:9" ht="23.85" customHeight="1" x14ac:dyDescent="0.2">
      <c r="A160" s="1356"/>
      <c r="B160" s="1357"/>
      <c r="C160" s="426"/>
      <c r="D160" s="339"/>
      <c r="E160" s="336"/>
      <c r="F160" s="365"/>
      <c r="G160" s="366"/>
      <c r="H160" s="366"/>
      <c r="I160" s="367"/>
    </row>
    <row r="161" spans="1:9" ht="48.2" hidden="1" customHeight="1" x14ac:dyDescent="0.2">
      <c r="A161" s="1359"/>
      <c r="B161" s="1360"/>
      <c r="C161" s="427"/>
      <c r="D161" s="340"/>
      <c r="E161" s="341"/>
      <c r="F161" s="368"/>
      <c r="G161" s="369"/>
      <c r="H161" s="369"/>
      <c r="I161" s="370"/>
    </row>
    <row r="162" spans="1:9" x14ac:dyDescent="0.2">
      <c r="A162" s="1354" t="s">
        <v>478</v>
      </c>
      <c r="B162" s="1355"/>
      <c r="C162" s="453"/>
      <c r="D162" s="698"/>
      <c r="E162" s="695"/>
      <c r="F162" s="362"/>
      <c r="G162" s="363"/>
      <c r="H162" s="363"/>
      <c r="I162" s="364"/>
    </row>
    <row r="163" spans="1:9" x14ac:dyDescent="0.2">
      <c r="A163" s="1356"/>
      <c r="B163" s="1357"/>
      <c r="C163" s="717"/>
      <c r="D163" s="699"/>
      <c r="E163" s="697"/>
      <c r="F163" s="419"/>
      <c r="G163" s="353"/>
      <c r="H163" s="353"/>
      <c r="I163" s="454"/>
    </row>
    <row r="164" spans="1:9" x14ac:dyDescent="0.2">
      <c r="A164" s="1356"/>
      <c r="B164" s="1357"/>
      <c r="C164" s="696"/>
      <c r="D164" s="699"/>
      <c r="E164" s="697"/>
      <c r="F164" s="359"/>
      <c r="G164" s="1428" t="s">
        <v>964</v>
      </c>
      <c r="H164" s="1428"/>
      <c r="I164" s="1429"/>
    </row>
    <row r="165" spans="1:9" x14ac:dyDescent="0.2">
      <c r="A165" s="1356"/>
      <c r="B165" s="1357"/>
      <c r="C165" s="696"/>
      <c r="D165" s="699"/>
      <c r="E165" s="697"/>
      <c r="F165" s="20"/>
      <c r="G165" s="1428"/>
      <c r="H165" s="1428"/>
      <c r="I165" s="1429"/>
    </row>
    <row r="166" spans="1:9" x14ac:dyDescent="0.2">
      <c r="A166" s="1356"/>
      <c r="B166" s="1357"/>
      <c r="C166" s="696"/>
      <c r="D166" s="699"/>
      <c r="E166" s="697"/>
      <c r="F166" s="1192"/>
      <c r="G166" s="1887"/>
      <c r="H166" s="1888"/>
      <c r="I166" s="1889"/>
    </row>
    <row r="167" spans="1:9" ht="14.25" customHeight="1" x14ac:dyDescent="0.2">
      <c r="A167" s="1356"/>
      <c r="B167" s="1357"/>
      <c r="C167" s="696"/>
      <c r="D167" s="699"/>
      <c r="E167" s="697"/>
      <c r="F167" s="359"/>
      <c r="G167" s="1890"/>
      <c r="H167" s="1891"/>
      <c r="I167" s="1892"/>
    </row>
    <row r="168" spans="1:9" x14ac:dyDescent="0.2">
      <c r="A168" s="451"/>
      <c r="B168" s="452"/>
      <c r="C168" s="696"/>
      <c r="D168" s="699"/>
      <c r="E168" s="697"/>
      <c r="F168" s="359"/>
      <c r="G168" s="1890"/>
      <c r="H168" s="1891"/>
      <c r="I168" s="1892"/>
    </row>
    <row r="169" spans="1:9" x14ac:dyDescent="0.2">
      <c r="A169" s="451"/>
      <c r="B169" s="452"/>
      <c r="C169" s="696"/>
      <c r="D169" s="699"/>
      <c r="E169" s="697"/>
      <c r="F169" s="359"/>
      <c r="G169" s="1890"/>
      <c r="H169" s="1891"/>
      <c r="I169" s="1892"/>
    </row>
    <row r="170" spans="1:9" x14ac:dyDescent="0.2">
      <c r="A170" s="451"/>
      <c r="B170" s="452"/>
      <c r="C170" s="696"/>
      <c r="D170" s="699"/>
      <c r="E170" s="697"/>
      <c r="F170" s="359"/>
      <c r="G170" s="1893"/>
      <c r="H170" s="1894"/>
      <c r="I170" s="1895"/>
    </row>
    <row r="171" spans="1:9" x14ac:dyDescent="0.2">
      <c r="A171" s="753"/>
      <c r="B171" s="754"/>
      <c r="C171" s="701"/>
      <c r="D171" s="707"/>
      <c r="E171" s="702"/>
      <c r="F171" s="360"/>
      <c r="G171" s="755"/>
      <c r="H171" s="354"/>
      <c r="I171" s="756"/>
    </row>
    <row r="172" spans="1:9" ht="12.95" customHeight="1" x14ac:dyDescent="0.2">
      <c r="A172" s="1873" t="s">
        <v>874</v>
      </c>
      <c r="B172" s="1874"/>
      <c r="C172" s="1576" t="s">
        <v>922</v>
      </c>
      <c r="D172" s="1583"/>
      <c r="E172" s="1577"/>
      <c r="F172" s="1197"/>
      <c r="G172" s="466"/>
      <c r="H172" s="467"/>
      <c r="I172" s="468"/>
    </row>
    <row r="173" spans="1:9" x14ac:dyDescent="0.2">
      <c r="A173" s="1875"/>
      <c r="B173" s="1876"/>
      <c r="C173" s="1421"/>
      <c r="D173" s="1422"/>
      <c r="E173" s="1423"/>
      <c r="F173" s="1193" t="s">
        <v>498</v>
      </c>
      <c r="G173" s="416"/>
      <c r="H173" s="353"/>
      <c r="I173" s="420"/>
    </row>
    <row r="174" spans="1:9" x14ac:dyDescent="0.2">
      <c r="A174" s="1875"/>
      <c r="B174" s="1876"/>
      <c r="C174" s="1421"/>
      <c r="D174" s="1422"/>
      <c r="E174" s="1423"/>
      <c r="F174" s="1198"/>
      <c r="G174" s="416"/>
      <c r="H174" s="353"/>
      <c r="I174" s="420"/>
    </row>
    <row r="175" spans="1:9" ht="11.85" customHeight="1" x14ac:dyDescent="0.2">
      <c r="A175" s="1875"/>
      <c r="B175" s="1876"/>
      <c r="C175" s="1421"/>
      <c r="D175" s="1422"/>
      <c r="E175" s="1423"/>
      <c r="F175" s="1198"/>
      <c r="G175" s="1877" t="s">
        <v>923</v>
      </c>
      <c r="H175" s="1272" t="s">
        <v>229</v>
      </c>
      <c r="I175" s="1288"/>
    </row>
    <row r="176" spans="1:9" x14ac:dyDescent="0.2">
      <c r="A176" s="1875"/>
      <c r="B176" s="1876"/>
      <c r="C176" s="1421"/>
      <c r="D176" s="1422"/>
      <c r="E176" s="1423"/>
      <c r="F176" s="1198"/>
      <c r="G176" s="1877"/>
      <c r="H176" s="1272"/>
      <c r="I176" s="1289"/>
    </row>
    <row r="177" spans="1:9" x14ac:dyDescent="0.2">
      <c r="A177" s="1875"/>
      <c r="B177" s="1876"/>
      <c r="C177" s="1421"/>
      <c r="D177" s="1422"/>
      <c r="E177" s="1423"/>
      <c r="F177" s="1198"/>
      <c r="G177" s="1271" t="s">
        <v>499</v>
      </c>
      <c r="H177" s="1272" t="s">
        <v>229</v>
      </c>
      <c r="I177" s="1260"/>
    </row>
    <row r="178" spans="1:9" x14ac:dyDescent="0.2">
      <c r="A178" s="1875"/>
      <c r="B178" s="1876"/>
      <c r="C178" s="1421"/>
      <c r="D178" s="1422"/>
      <c r="E178" s="1423"/>
      <c r="F178" s="1198"/>
      <c r="G178" s="1290"/>
      <c r="H178" s="1261"/>
      <c r="I178" s="1289"/>
    </row>
    <row r="179" spans="1:9" x14ac:dyDescent="0.2">
      <c r="A179" s="1875"/>
      <c r="B179" s="1876"/>
      <c r="C179" s="1421"/>
      <c r="D179" s="1422"/>
      <c r="E179" s="1423"/>
      <c r="F179" s="1178"/>
      <c r="G179" s="1272" t="s">
        <v>229</v>
      </c>
      <c r="H179" s="1291"/>
      <c r="I179" s="1292" t="s">
        <v>419</v>
      </c>
    </row>
    <row r="180" spans="1:9" ht="12.95" customHeight="1" x14ac:dyDescent="0.2">
      <c r="A180" s="1875"/>
      <c r="B180" s="1876"/>
      <c r="C180" s="1421"/>
      <c r="D180" s="1422"/>
      <c r="E180" s="1423"/>
      <c r="F180" s="1017"/>
      <c r="G180" s="1275" t="s">
        <v>501</v>
      </c>
      <c r="H180" s="788" t="e">
        <f>ROUNDUP(H179/(I175+I176),0)</f>
        <v>#DIV/0!</v>
      </c>
      <c r="I180" s="1292" t="s">
        <v>876</v>
      </c>
    </row>
    <row r="181" spans="1:9" ht="13.7" customHeight="1" x14ac:dyDescent="0.2">
      <c r="A181" s="1875"/>
      <c r="B181" s="1876"/>
      <c r="C181" s="1421"/>
      <c r="D181" s="1422"/>
      <c r="E181" s="1423"/>
      <c r="F181" s="998"/>
      <c r="G181" s="1275" t="s">
        <v>501</v>
      </c>
      <c r="H181" s="788" t="e">
        <f>ROUNDUP(H179/I176,0)</f>
        <v>#DIV/0!</v>
      </c>
      <c r="I181" s="1292" t="s">
        <v>916</v>
      </c>
    </row>
    <row r="182" spans="1:9" x14ac:dyDescent="0.2">
      <c r="A182" s="1875"/>
      <c r="B182" s="1876"/>
      <c r="C182" s="1421"/>
      <c r="D182" s="1422"/>
      <c r="E182" s="1423"/>
      <c r="F182" s="1195"/>
      <c r="G182" s="1195"/>
      <c r="H182" s="1195"/>
      <c r="I182" s="1196"/>
    </row>
    <row r="183" spans="1:9" x14ac:dyDescent="0.2">
      <c r="A183" s="1199"/>
      <c r="B183" s="1200"/>
      <c r="C183" s="1421"/>
      <c r="D183" s="1422"/>
      <c r="E183" s="1423"/>
      <c r="F183" s="1017"/>
      <c r="G183" s="1017"/>
      <c r="H183" s="1018"/>
      <c r="I183" s="1194"/>
    </row>
    <row r="184" spans="1:9" ht="12.95" hidden="1" customHeight="1" x14ac:dyDescent="0.2">
      <c r="A184" s="1173"/>
      <c r="B184" s="92"/>
      <c r="C184" s="9"/>
      <c r="D184" s="10"/>
      <c r="E184" s="8"/>
      <c r="F184" s="21"/>
      <c r="G184" s="21"/>
      <c r="H184" s="21"/>
      <c r="I184" s="14"/>
    </row>
    <row r="185" spans="1:9" ht="12.95" hidden="1" customHeight="1" x14ac:dyDescent="0.2">
      <c r="A185" s="1173"/>
      <c r="B185" s="92"/>
      <c r="C185" s="9"/>
      <c r="D185" s="10"/>
      <c r="E185" s="8"/>
      <c r="F185" s="21"/>
      <c r="G185" s="21"/>
      <c r="H185" s="21"/>
      <c r="I185" s="14"/>
    </row>
    <row r="186" spans="1:9" hidden="1" x14ac:dyDescent="0.2">
      <c r="A186" s="94"/>
      <c r="B186" s="95"/>
      <c r="C186" s="11"/>
      <c r="D186" s="12"/>
      <c r="E186" s="13"/>
      <c r="F186" s="23"/>
      <c r="G186" s="23"/>
      <c r="H186" s="23"/>
      <c r="I186" s="24"/>
    </row>
    <row r="187" spans="1:9" ht="12.95" customHeight="1" x14ac:dyDescent="0.2">
      <c r="A187" s="1440" t="s">
        <v>965</v>
      </c>
      <c r="B187" s="1442"/>
      <c r="C187" s="10"/>
      <c r="D187" s="10"/>
      <c r="E187" s="8"/>
      <c r="F187" s="20"/>
      <c r="G187" s="21"/>
      <c r="H187" s="21"/>
      <c r="I187" s="14"/>
    </row>
    <row r="188" spans="1:9" x14ac:dyDescent="0.2">
      <c r="A188" s="1440"/>
      <c r="B188" s="1442"/>
      <c r="C188" s="10"/>
      <c r="D188" s="10"/>
      <c r="E188" s="8"/>
      <c r="F188" s="20"/>
      <c r="G188" s="1390" t="s">
        <v>445</v>
      </c>
      <c r="H188" s="1390"/>
      <c r="I188" s="1391"/>
    </row>
    <row r="189" spans="1:9" x14ac:dyDescent="0.2">
      <c r="A189" s="1440"/>
      <c r="B189" s="1442"/>
      <c r="C189" s="10"/>
      <c r="D189" s="10"/>
      <c r="E189" s="8"/>
      <c r="F189" s="20"/>
      <c r="G189" s="1390"/>
      <c r="H189" s="1390"/>
      <c r="I189" s="1391"/>
    </row>
    <row r="190" spans="1:9" x14ac:dyDescent="0.2">
      <c r="A190" s="1440"/>
      <c r="B190" s="1442"/>
      <c r="C190" s="10"/>
      <c r="D190" s="10"/>
      <c r="E190" s="8"/>
      <c r="F190" s="20"/>
      <c r="G190" s="1390"/>
      <c r="H190" s="1390"/>
      <c r="I190" s="1391"/>
    </row>
    <row r="191" spans="1:9" ht="9" customHeight="1" x14ac:dyDescent="0.2">
      <c r="A191" s="1440"/>
      <c r="B191" s="1442"/>
      <c r="C191" s="10"/>
      <c r="D191" s="10"/>
      <c r="E191" s="8"/>
      <c r="F191" s="20"/>
      <c r="G191" s="21"/>
      <c r="H191" s="21"/>
      <c r="I191" s="14"/>
    </row>
    <row r="192" spans="1:9" x14ac:dyDescent="0.2">
      <c r="A192" s="1440"/>
      <c r="B192" s="1442"/>
      <c r="C192" s="10"/>
      <c r="D192" s="10"/>
      <c r="E192" s="8"/>
      <c r="F192" s="20"/>
      <c r="G192" s="1390" t="s">
        <v>448</v>
      </c>
      <c r="H192" s="1390"/>
      <c r="I192" s="1391"/>
    </row>
    <row r="193" spans="1:9" x14ac:dyDescent="0.2">
      <c r="A193" s="1440"/>
      <c r="B193" s="1442"/>
      <c r="C193" s="10"/>
      <c r="D193" s="10"/>
      <c r="E193" s="8"/>
      <c r="F193" s="20"/>
      <c r="G193" s="1390"/>
      <c r="H193" s="1390"/>
      <c r="I193" s="1391"/>
    </row>
    <row r="194" spans="1:9" x14ac:dyDescent="0.2">
      <c r="A194" s="1440"/>
      <c r="B194" s="1442"/>
      <c r="C194" s="10"/>
      <c r="D194" s="10"/>
      <c r="E194" s="8"/>
      <c r="F194" s="20"/>
      <c r="G194" s="21"/>
      <c r="H194" s="21"/>
      <c r="I194" s="14"/>
    </row>
    <row r="195" spans="1:9" ht="19.5" customHeight="1" x14ac:dyDescent="0.2">
      <c r="A195" s="1440"/>
      <c r="B195" s="1442"/>
      <c r="C195" s="9"/>
      <c r="D195" s="10"/>
      <c r="E195" s="8"/>
      <c r="F195" s="20"/>
      <c r="G195" s="1390" t="s">
        <v>446</v>
      </c>
      <c r="H195" s="1390"/>
      <c r="I195" s="1391"/>
    </row>
    <row r="196" spans="1:9" ht="12.95" customHeight="1" x14ac:dyDescent="0.2">
      <c r="A196" s="1421" t="s">
        <v>966</v>
      </c>
      <c r="B196" s="1423"/>
      <c r="C196" s="10"/>
      <c r="D196" s="10"/>
      <c r="E196" s="8"/>
      <c r="F196" s="20"/>
      <c r="G196" s="1390"/>
      <c r="H196" s="1390"/>
      <c r="I196" s="1391"/>
    </row>
    <row r="197" spans="1:9" ht="12.95" customHeight="1" x14ac:dyDescent="0.2">
      <c r="A197" s="1421"/>
      <c r="B197" s="1423"/>
      <c r="C197" s="10"/>
      <c r="D197" s="10"/>
      <c r="E197" s="8"/>
      <c r="F197" s="20"/>
      <c r="G197" s="101"/>
      <c r="H197" s="101"/>
      <c r="I197" s="102"/>
    </row>
    <row r="198" spans="1:9" x14ac:dyDescent="0.2">
      <c r="A198" s="1421"/>
      <c r="B198" s="1423"/>
      <c r="C198" s="743"/>
      <c r="D198" s="743"/>
      <c r="E198" s="8"/>
      <c r="F198" s="20"/>
      <c r="G198" s="1390" t="s">
        <v>720</v>
      </c>
      <c r="H198" s="1390"/>
      <c r="I198" s="1391"/>
    </row>
    <row r="199" spans="1:9" x14ac:dyDescent="0.2">
      <c r="A199" s="1421"/>
      <c r="B199" s="1423"/>
      <c r="C199" s="743"/>
      <c r="D199" s="743"/>
      <c r="E199" s="8"/>
      <c r="F199" s="20"/>
      <c r="G199" s="101"/>
      <c r="H199" s="101"/>
      <c r="I199" s="102"/>
    </row>
    <row r="200" spans="1:9" ht="16.350000000000001" customHeight="1" x14ac:dyDescent="0.2">
      <c r="A200" s="1421" t="s">
        <v>717</v>
      </c>
      <c r="B200" s="1423"/>
      <c r="C200" s="10"/>
      <c r="D200" s="714"/>
      <c r="E200" s="8"/>
      <c r="F200" s="20"/>
      <c r="G200" s="1390" t="s">
        <v>450</v>
      </c>
      <c r="H200" s="1390"/>
      <c r="I200" s="1391"/>
    </row>
    <row r="201" spans="1:9" ht="17.45" customHeight="1" x14ac:dyDescent="0.2">
      <c r="A201" s="1421"/>
      <c r="B201" s="1423"/>
      <c r="C201" s="10"/>
      <c r="D201" s="714"/>
      <c r="E201" s="8"/>
      <c r="F201" s="20"/>
      <c r="G201" s="1390"/>
      <c r="H201" s="1390"/>
      <c r="I201" s="1391"/>
    </row>
    <row r="202" spans="1:9" ht="15" customHeight="1" x14ac:dyDescent="0.2">
      <c r="A202" s="1814" t="s">
        <v>718</v>
      </c>
      <c r="B202" s="1815"/>
      <c r="C202" s="9"/>
      <c r="D202" s="10"/>
      <c r="E202" s="8"/>
      <c r="F202" s="20"/>
      <c r="G202" s="855" t="s">
        <v>449</v>
      </c>
      <c r="H202" s="75"/>
      <c r="I202" s="24"/>
    </row>
    <row r="203" spans="1:9" x14ac:dyDescent="0.2">
      <c r="A203" s="1421"/>
      <c r="B203" s="1423"/>
      <c r="C203" s="10"/>
      <c r="D203" s="10"/>
      <c r="E203" s="8"/>
      <c r="F203" s="20"/>
      <c r="G203" s="1819"/>
      <c r="H203" s="1820"/>
      <c r="I203" s="1821"/>
    </row>
    <row r="204" spans="1:9" ht="12.95" customHeight="1" x14ac:dyDescent="0.2">
      <c r="A204" s="1814" t="s">
        <v>719</v>
      </c>
      <c r="B204" s="1815"/>
      <c r="C204" s="9"/>
      <c r="D204" s="10"/>
      <c r="E204" s="8"/>
      <c r="F204" s="20"/>
      <c r="G204" s="1822"/>
      <c r="H204" s="1823"/>
      <c r="I204" s="1824"/>
    </row>
    <row r="205" spans="1:9" ht="14.25" customHeight="1" x14ac:dyDescent="0.2">
      <c r="A205" s="1816"/>
      <c r="B205" s="1817"/>
      <c r="C205" s="9"/>
      <c r="D205" s="10"/>
      <c r="E205" s="8"/>
      <c r="F205" s="20"/>
      <c r="G205" s="1822"/>
      <c r="H205" s="1823"/>
      <c r="I205" s="1824"/>
    </row>
    <row r="206" spans="1:9" ht="25.15" customHeight="1" x14ac:dyDescent="0.2">
      <c r="A206" s="1147" t="s">
        <v>720</v>
      </c>
      <c r="B206" s="1287"/>
      <c r="C206" s="9"/>
      <c r="D206" s="10"/>
      <c r="E206" s="8"/>
      <c r="F206" s="20"/>
      <c r="G206" s="1822"/>
      <c r="H206" s="1823"/>
      <c r="I206" s="1824"/>
    </row>
    <row r="207" spans="1:9" ht="14.25" customHeight="1" x14ac:dyDescent="0.2">
      <c r="A207" s="1818" t="s">
        <v>721</v>
      </c>
      <c r="B207" s="1768"/>
      <c r="C207" s="9"/>
      <c r="D207" s="10"/>
      <c r="E207" s="8"/>
      <c r="F207" s="20"/>
      <c r="G207" s="1825"/>
      <c r="H207" s="1826"/>
      <c r="I207" s="1827"/>
    </row>
    <row r="208" spans="1:9" ht="14.25" customHeight="1" x14ac:dyDescent="0.2">
      <c r="A208" s="1440"/>
      <c r="B208" s="1442"/>
      <c r="C208" s="10"/>
      <c r="D208" s="10"/>
      <c r="E208" s="8"/>
      <c r="F208" s="20"/>
      <c r="G208" s="101"/>
      <c r="H208" s="101"/>
      <c r="I208" s="102"/>
    </row>
    <row r="209" spans="1:9" ht="12.95" customHeight="1" x14ac:dyDescent="0.2">
      <c r="A209" s="1440"/>
      <c r="B209" s="1442"/>
      <c r="C209" s="10"/>
      <c r="D209" s="10"/>
      <c r="E209" s="8"/>
      <c r="F209" s="20"/>
      <c r="G209" s="1390"/>
      <c r="H209" s="1390"/>
      <c r="I209" s="1391"/>
    </row>
    <row r="210" spans="1:9" hidden="1" x14ac:dyDescent="0.2">
      <c r="A210" s="9"/>
      <c r="B210" s="8"/>
      <c r="C210" s="10"/>
      <c r="D210" s="10"/>
      <c r="E210" s="8"/>
      <c r="F210" s="20"/>
      <c r="G210" s="1390"/>
      <c r="H210" s="1390"/>
      <c r="I210" s="1391"/>
    </row>
    <row r="211" spans="1:9" ht="40.15" customHeight="1" x14ac:dyDescent="0.2">
      <c r="A211" s="1576" t="s">
        <v>724</v>
      </c>
      <c r="B211" s="1583"/>
      <c r="C211" s="744"/>
      <c r="D211" s="745"/>
      <c r="E211" s="746"/>
      <c r="F211" s="917"/>
      <c r="G211" s="1828" t="s">
        <v>826</v>
      </c>
      <c r="H211" s="1828"/>
      <c r="I211" s="920"/>
    </row>
    <row r="212" spans="1:9" ht="12.95" customHeight="1" x14ac:dyDescent="0.2">
      <c r="A212" s="1421"/>
      <c r="B212" s="1422"/>
      <c r="C212" s="747"/>
      <c r="D212" s="748"/>
      <c r="E212" s="749"/>
      <c r="F212" s="918"/>
      <c r="G212" s="1428" t="s">
        <v>827</v>
      </c>
      <c r="H212" s="1428"/>
      <c r="I212" s="921"/>
    </row>
    <row r="213" spans="1:9" ht="12.95" customHeight="1" x14ac:dyDescent="0.2">
      <c r="A213" s="1421"/>
      <c r="B213" s="1422"/>
      <c r="C213" s="704"/>
      <c r="D213" s="705"/>
      <c r="E213" s="706"/>
      <c r="F213" s="919"/>
      <c r="G213" s="1428" t="s">
        <v>828</v>
      </c>
      <c r="H213" s="1428"/>
      <c r="I213" s="922"/>
    </row>
    <row r="214" spans="1:9" ht="12.95" customHeight="1" x14ac:dyDescent="0.2">
      <c r="A214" s="1421"/>
      <c r="B214" s="1422"/>
      <c r="C214" s="704"/>
      <c r="D214" s="705"/>
      <c r="E214" s="706"/>
      <c r="F214" s="919"/>
      <c r="G214" s="926" t="s">
        <v>829</v>
      </c>
      <c r="H214" s="927"/>
      <c r="I214" s="922"/>
    </row>
    <row r="215" spans="1:9" ht="12.95" customHeight="1" x14ac:dyDescent="0.2">
      <c r="A215" s="1421"/>
      <c r="B215" s="1422"/>
      <c r="C215" s="713"/>
      <c r="D215" s="714"/>
      <c r="E215" s="715"/>
      <c r="F215" s="76"/>
      <c r="G215" s="926" t="s">
        <v>830</v>
      </c>
      <c r="H215" s="927"/>
      <c r="I215" s="914"/>
    </row>
    <row r="216" spans="1:9" ht="12.95" customHeight="1" x14ac:dyDescent="0.2">
      <c r="A216" s="1421"/>
      <c r="B216" s="1422"/>
      <c r="C216" s="713"/>
      <c r="D216" s="714"/>
      <c r="E216" s="715"/>
      <c r="F216" s="76"/>
      <c r="G216" s="926" t="s">
        <v>831</v>
      </c>
      <c r="H216" s="927"/>
      <c r="I216" s="914"/>
    </row>
    <row r="217" spans="1:9" ht="12.95" customHeight="1" x14ac:dyDescent="0.2">
      <c r="A217" s="1421"/>
      <c r="B217" s="1422"/>
      <c r="C217" s="713"/>
      <c r="D217" s="714"/>
      <c r="E217" s="715"/>
      <c r="F217" s="76"/>
      <c r="G217" s="926" t="s">
        <v>832</v>
      </c>
      <c r="H217" s="927"/>
      <c r="I217" s="914"/>
    </row>
    <row r="218" spans="1:9" ht="12.95" customHeight="1" x14ac:dyDescent="0.2">
      <c r="A218" s="1421"/>
      <c r="B218" s="1422"/>
      <c r="C218" s="9"/>
      <c r="D218" s="10"/>
      <c r="E218" s="8"/>
      <c r="F218" s="21"/>
      <c r="G218" s="926" t="s">
        <v>833</v>
      </c>
      <c r="H218" s="927"/>
      <c r="I218" s="14"/>
    </row>
    <row r="219" spans="1:9" ht="35.450000000000003" customHeight="1" x14ac:dyDescent="0.2">
      <c r="A219" s="1688"/>
      <c r="B219" s="1689"/>
      <c r="C219" s="11"/>
      <c r="D219" s="12"/>
      <c r="E219" s="13"/>
      <c r="F219" s="23"/>
      <c r="G219" s="1035" t="s">
        <v>376</v>
      </c>
      <c r="H219" s="1829"/>
      <c r="I219" s="1830"/>
    </row>
    <row r="220" spans="1:9" x14ac:dyDescent="0.2">
      <c r="A220" s="1540" t="s">
        <v>725</v>
      </c>
      <c r="B220" s="1541"/>
      <c r="C220" s="77"/>
      <c r="D220" s="61"/>
      <c r="E220" s="62"/>
      <c r="F220" s="35"/>
      <c r="G220" s="1293" t="s">
        <v>924</v>
      </c>
      <c r="H220" s="1267"/>
      <c r="I220" s="1294"/>
    </row>
    <row r="221" spans="1:9" hidden="1" x14ac:dyDescent="0.2">
      <c r="A221" s="758"/>
      <c r="B221" s="759"/>
      <c r="C221" s="9"/>
      <c r="D221" s="10"/>
      <c r="E221" s="8"/>
      <c r="F221" s="21"/>
      <c r="G221" s="884"/>
      <c r="H221" s="884"/>
      <c r="I221" s="804"/>
    </row>
    <row r="222" spans="1:9" x14ac:dyDescent="0.2">
      <c r="A222" s="1421" t="s">
        <v>967</v>
      </c>
      <c r="B222" s="1422"/>
      <c r="C222" s="9"/>
      <c r="D222" s="10"/>
      <c r="E222" s="8"/>
      <c r="F222" s="21"/>
      <c r="G222" s="1582" t="s">
        <v>970</v>
      </c>
      <c r="H222" s="1582"/>
      <c r="I222" s="1429"/>
    </row>
    <row r="223" spans="1:9" x14ac:dyDescent="0.2">
      <c r="A223" s="1421"/>
      <c r="B223" s="1422"/>
      <c r="C223" s="9"/>
      <c r="D223" s="10"/>
      <c r="E223" s="8"/>
      <c r="F223" s="21"/>
      <c r="G223" s="1582"/>
      <c r="H223" s="1582"/>
      <c r="I223" s="1429"/>
    </row>
    <row r="224" spans="1:9" x14ac:dyDescent="0.2">
      <c r="A224" s="1421"/>
      <c r="B224" s="1422"/>
      <c r="C224" s="9"/>
      <c r="D224" s="10"/>
      <c r="E224" s="8"/>
      <c r="F224" s="21"/>
      <c r="G224" s="780" t="s">
        <v>971</v>
      </c>
      <c r="H224" s="884"/>
      <c r="I224" s="804"/>
    </row>
    <row r="225" spans="1:9" ht="15.6" customHeight="1" x14ac:dyDescent="0.2">
      <c r="A225" s="1657" t="s">
        <v>726</v>
      </c>
      <c r="B225" s="1659"/>
      <c r="C225" s="9"/>
      <c r="D225" s="10"/>
      <c r="E225" s="8"/>
      <c r="F225" s="21"/>
      <c r="G225" s="884"/>
      <c r="H225" s="884" t="s">
        <v>925</v>
      </c>
      <c r="I225" s="804"/>
    </row>
    <row r="226" spans="1:9" ht="23.1" customHeight="1" x14ac:dyDescent="0.2">
      <c r="A226" s="1422" t="s">
        <v>968</v>
      </c>
      <c r="B226" s="1423"/>
      <c r="C226" s="9"/>
      <c r="D226" s="10"/>
      <c r="E226" s="8"/>
      <c r="F226" s="21"/>
      <c r="G226" s="884"/>
      <c r="H226" s="1284" t="s">
        <v>926</v>
      </c>
      <c r="I226" s="804"/>
    </row>
    <row r="227" spans="1:9" ht="12.95" customHeight="1" x14ac:dyDescent="0.2">
      <c r="A227" s="1422"/>
      <c r="B227" s="1423"/>
      <c r="C227" s="9"/>
      <c r="D227" s="10"/>
      <c r="E227" s="8"/>
      <c r="F227" s="21"/>
      <c r="G227" s="1428" t="s">
        <v>847</v>
      </c>
      <c r="H227" s="1428"/>
      <c r="I227" s="1429"/>
    </row>
    <row r="228" spans="1:9" ht="12.95" customHeight="1" x14ac:dyDescent="0.2">
      <c r="A228" s="1422"/>
      <c r="B228" s="1423"/>
      <c r="C228" s="9"/>
      <c r="D228" s="10"/>
      <c r="E228" s="8"/>
      <c r="F228" s="21"/>
      <c r="G228" s="1428"/>
      <c r="H228" s="1428"/>
      <c r="I228" s="1429"/>
    </row>
    <row r="229" spans="1:9" ht="12.95" customHeight="1" x14ac:dyDescent="0.2">
      <c r="A229" s="1422"/>
      <c r="B229" s="1423"/>
      <c r="C229" s="9"/>
      <c r="D229" s="10"/>
      <c r="E229" s="8"/>
      <c r="F229" s="21"/>
      <c r="G229" s="21"/>
      <c r="H229" s="21"/>
      <c r="I229" s="14"/>
    </row>
    <row r="230" spans="1:9" ht="12.95" customHeight="1" x14ac:dyDescent="0.2">
      <c r="A230" s="1422"/>
      <c r="B230" s="1423"/>
      <c r="C230" s="9"/>
      <c r="D230" s="10"/>
      <c r="E230" s="8"/>
      <c r="F230" s="1295" t="s">
        <v>848</v>
      </c>
      <c r="G230" s="1205"/>
      <c r="H230" s="1201"/>
      <c r="I230" s="1202"/>
    </row>
    <row r="231" spans="1:9" ht="15.6" customHeight="1" x14ac:dyDescent="0.2">
      <c r="A231" s="1422"/>
      <c r="B231" s="1423"/>
      <c r="C231" s="9"/>
      <c r="D231" s="10"/>
      <c r="E231" s="8"/>
      <c r="F231" s="1296" t="s">
        <v>927</v>
      </c>
      <c r="G231" s="1205"/>
      <c r="H231" s="1201"/>
      <c r="I231" s="306">
        <f>I230*6</f>
        <v>0</v>
      </c>
    </row>
    <row r="232" spans="1:9" ht="12.95" customHeight="1" x14ac:dyDescent="0.2">
      <c r="A232" s="1422"/>
      <c r="B232" s="1423"/>
      <c r="C232" s="9"/>
      <c r="D232" s="10"/>
      <c r="E232" s="8"/>
      <c r="F232" s="1295" t="s">
        <v>848</v>
      </c>
      <c r="G232" s="1205"/>
      <c r="H232" s="1201"/>
      <c r="I232" s="1202"/>
    </row>
    <row r="233" spans="1:9" ht="12.95" customHeight="1" x14ac:dyDescent="0.2">
      <c r="A233" s="1422"/>
      <c r="B233" s="1423"/>
      <c r="C233" s="9"/>
      <c r="D233" s="10"/>
      <c r="E233" s="8"/>
      <c r="F233" s="1296" t="s">
        <v>928</v>
      </c>
      <c r="G233" s="1205"/>
      <c r="H233" s="1201"/>
      <c r="I233" s="306">
        <f>I232*7.5</f>
        <v>0</v>
      </c>
    </row>
    <row r="234" spans="1:9" ht="12.95" customHeight="1" x14ac:dyDescent="0.2">
      <c r="A234" s="1422"/>
      <c r="B234" s="1423"/>
      <c r="C234" s="9"/>
      <c r="D234" s="10"/>
      <c r="E234" s="8"/>
      <c r="F234" s="1201"/>
      <c r="G234" s="1203" t="s">
        <v>849</v>
      </c>
      <c r="H234" s="1201"/>
      <c r="I234" s="1204"/>
    </row>
    <row r="235" spans="1:9" ht="12.95" customHeight="1" x14ac:dyDescent="0.2">
      <c r="A235" s="1422"/>
      <c r="B235" s="1423"/>
      <c r="C235" s="9"/>
      <c r="D235" s="10"/>
      <c r="E235" s="8"/>
      <c r="F235" s="21"/>
      <c r="G235" s="75"/>
      <c r="H235" s="75"/>
      <c r="I235" s="75"/>
    </row>
    <row r="236" spans="1:9" ht="12.95" customHeight="1" x14ac:dyDescent="0.2">
      <c r="A236" s="1422"/>
      <c r="B236" s="1423"/>
      <c r="C236" s="9"/>
      <c r="D236" s="10"/>
      <c r="E236" s="8"/>
      <c r="F236" s="21"/>
      <c r="G236" s="884" t="s">
        <v>850</v>
      </c>
      <c r="H236" s="21"/>
      <c r="I236" s="14"/>
    </row>
    <row r="237" spans="1:9" ht="12.95" customHeight="1" x14ac:dyDescent="0.2">
      <c r="A237" s="1422"/>
      <c r="B237" s="1423"/>
      <c r="C237" s="9"/>
      <c r="D237" s="10"/>
      <c r="E237" s="8"/>
      <c r="F237" s="21"/>
      <c r="G237" s="884" t="s">
        <v>851</v>
      </c>
      <c r="H237" s="21"/>
      <c r="I237" s="969">
        <v>3.5</v>
      </c>
    </row>
    <row r="238" spans="1:9" ht="12.95" customHeight="1" x14ac:dyDescent="0.2">
      <c r="A238" s="1422"/>
      <c r="B238" s="1423"/>
      <c r="C238" s="9"/>
      <c r="D238" s="10"/>
      <c r="E238" s="8"/>
      <c r="F238" s="21"/>
      <c r="G238" s="884" t="s">
        <v>852</v>
      </c>
      <c r="H238" s="21"/>
      <c r="I238" s="968"/>
    </row>
    <row r="239" spans="1:9" ht="12.95" customHeight="1" x14ac:dyDescent="0.2">
      <c r="A239" s="1422"/>
      <c r="B239" s="1423"/>
      <c r="C239" s="9"/>
      <c r="D239" s="10"/>
      <c r="E239" s="8"/>
      <c r="F239" s="21"/>
      <c r="G239" s="884"/>
      <c r="H239" s="21"/>
      <c r="I239" s="1206"/>
    </row>
    <row r="240" spans="1:9" ht="13.7" customHeight="1" x14ac:dyDescent="0.2">
      <c r="A240" s="1421" t="s">
        <v>969</v>
      </c>
      <c r="B240" s="1422"/>
      <c r="C240" s="9"/>
      <c r="D240" s="10"/>
      <c r="E240" s="8"/>
      <c r="F240" s="21"/>
      <c r="G240" s="75"/>
      <c r="H240" s="75"/>
      <c r="I240" s="75"/>
    </row>
    <row r="241" spans="1:9" x14ac:dyDescent="0.2">
      <c r="A241" s="1421"/>
      <c r="B241" s="1422"/>
      <c r="C241" s="9"/>
      <c r="D241" s="10"/>
      <c r="E241" s="8"/>
      <c r="F241" s="21"/>
      <c r="G241" s="1207"/>
      <c r="H241" s="1207"/>
      <c r="I241" s="1207"/>
    </row>
    <row r="242" spans="1:9" x14ac:dyDescent="0.2">
      <c r="A242" s="1421"/>
      <c r="B242" s="1422"/>
      <c r="C242" s="9"/>
      <c r="D242" s="10"/>
      <c r="E242" s="8"/>
      <c r="F242" s="21"/>
      <c r="G242" s="1207"/>
      <c r="H242" s="1207"/>
      <c r="I242" s="1207"/>
    </row>
    <row r="243" spans="1:9" x14ac:dyDescent="0.2">
      <c r="A243" s="1421"/>
      <c r="B243" s="1422"/>
      <c r="C243" s="9"/>
      <c r="D243" s="10"/>
      <c r="E243" s="8"/>
      <c r="F243" s="21"/>
      <c r="G243" s="1207"/>
      <c r="H243" s="1207"/>
      <c r="I243" s="1207"/>
    </row>
    <row r="244" spans="1:9" x14ac:dyDescent="0.2">
      <c r="A244" s="1421"/>
      <c r="B244" s="1422"/>
      <c r="C244" s="9"/>
      <c r="D244" s="10"/>
      <c r="E244" s="8"/>
      <c r="F244" s="21"/>
      <c r="G244" s="21"/>
      <c r="H244" s="21"/>
      <c r="I244" s="14"/>
    </row>
    <row r="245" spans="1:9" x14ac:dyDescent="0.2">
      <c r="A245" s="1421"/>
      <c r="B245" s="1422"/>
      <c r="C245" s="9"/>
      <c r="D245" s="10"/>
      <c r="E245" s="8"/>
      <c r="F245" s="21"/>
      <c r="G245" s="21"/>
      <c r="H245" s="21"/>
      <c r="I245" s="14"/>
    </row>
    <row r="246" spans="1:9" x14ac:dyDescent="0.2">
      <c r="A246" s="1421"/>
      <c r="B246" s="1422"/>
      <c r="C246" s="9"/>
      <c r="D246" s="10"/>
      <c r="E246" s="8"/>
      <c r="F246" s="21"/>
      <c r="G246" s="21"/>
      <c r="H246" s="21"/>
      <c r="I246" s="14"/>
    </row>
    <row r="247" spans="1:9" x14ac:dyDescent="0.2">
      <c r="A247" s="1421"/>
      <c r="B247" s="1422"/>
      <c r="C247" s="9"/>
      <c r="D247" s="10"/>
      <c r="E247" s="8"/>
      <c r="F247" s="21"/>
      <c r="G247" s="21"/>
      <c r="H247" s="21"/>
      <c r="I247" s="14"/>
    </row>
    <row r="248" spans="1:9" x14ac:dyDescent="0.2">
      <c r="A248" s="1421"/>
      <c r="B248" s="1422"/>
      <c r="C248" s="9"/>
      <c r="D248" s="10"/>
      <c r="E248" s="8"/>
      <c r="F248" s="21"/>
      <c r="G248" s="21"/>
      <c r="H248" s="21"/>
      <c r="I248" s="14"/>
    </row>
    <row r="249" spans="1:9" x14ac:dyDescent="0.2">
      <c r="A249" s="1421"/>
      <c r="B249" s="1422"/>
      <c r="C249" s="9"/>
      <c r="D249" s="10"/>
      <c r="E249" s="8"/>
      <c r="F249" s="21"/>
      <c r="G249" s="21"/>
      <c r="H249" s="21"/>
      <c r="I249" s="14"/>
    </row>
    <row r="250" spans="1:9" x14ac:dyDescent="0.2">
      <c r="A250" s="1421"/>
      <c r="B250" s="1422"/>
      <c r="C250" s="9"/>
      <c r="D250" s="10"/>
      <c r="E250" s="8"/>
      <c r="F250" s="21"/>
      <c r="G250" s="21"/>
      <c r="H250" s="21"/>
      <c r="I250" s="14"/>
    </row>
    <row r="251" spans="1:9" x14ac:dyDescent="0.2">
      <c r="A251" s="1688"/>
      <c r="B251" s="1689"/>
      <c r="C251" s="11"/>
      <c r="D251" s="12"/>
      <c r="E251" s="13"/>
      <c r="F251" s="23"/>
      <c r="G251" s="23"/>
      <c r="H251" s="23"/>
      <c r="I251" s="24"/>
    </row>
    <row r="252" spans="1:9" x14ac:dyDescent="0.2">
      <c r="A252" s="760"/>
      <c r="B252" s="760"/>
    </row>
    <row r="253" spans="1:9" x14ac:dyDescent="0.2">
      <c r="A253" s="760"/>
      <c r="B253" s="760"/>
    </row>
    <row r="254" spans="1:9" x14ac:dyDescent="0.2">
      <c r="A254" s="760"/>
      <c r="B254" s="760"/>
    </row>
    <row r="255" spans="1:9" x14ac:dyDescent="0.2">
      <c r="A255" s="760"/>
      <c r="B255" s="760"/>
    </row>
    <row r="256" spans="1:9" x14ac:dyDescent="0.2">
      <c r="A256" s="760"/>
      <c r="B256" s="760"/>
    </row>
    <row r="257" spans="1:2" x14ac:dyDescent="0.2">
      <c r="A257" s="760"/>
      <c r="B257" s="760"/>
    </row>
    <row r="258" spans="1:2" x14ac:dyDescent="0.2">
      <c r="A258" s="760"/>
      <c r="B258" s="760"/>
    </row>
    <row r="259" spans="1:2" x14ac:dyDescent="0.2">
      <c r="A259" s="760"/>
      <c r="B259" s="760"/>
    </row>
  </sheetData>
  <sheetProtection algorithmName="SHA-512" hashValue="mWvthlNqtyoY2jT5B0flJIB3sxYXUEDD/7qmOJVHkhacb+XQs4ZpGrI5fEX4EQbYaJJn6K3TcyUZ1ohlryLrWg==" saltValue="iQkvea7XBejs4IKTehocKw==" spinCount="100000" sheet="1" selectLockedCells="1" selectUnlockedCells="1"/>
  <mergeCells count="118">
    <mergeCell ref="G123:G124"/>
    <mergeCell ref="F123:F124"/>
    <mergeCell ref="G98:I99"/>
    <mergeCell ref="F111:H111"/>
    <mergeCell ref="G164:I165"/>
    <mergeCell ref="A172:B182"/>
    <mergeCell ref="C172:E183"/>
    <mergeCell ref="G175:G176"/>
    <mergeCell ref="G198:I198"/>
    <mergeCell ref="A102:B113"/>
    <mergeCell ref="C102:E106"/>
    <mergeCell ref="C108:E114"/>
    <mergeCell ref="H123:H124"/>
    <mergeCell ref="I123:I124"/>
    <mergeCell ref="F153:G153"/>
    <mergeCell ref="F151:G151"/>
    <mergeCell ref="F152:G152"/>
    <mergeCell ref="A162:B167"/>
    <mergeCell ref="F137:H137"/>
    <mergeCell ref="C130:E136"/>
    <mergeCell ref="F149:G149"/>
    <mergeCell ref="A148:B161"/>
    <mergeCell ref="G166:I170"/>
    <mergeCell ref="A7:I8"/>
    <mergeCell ref="A62:B80"/>
    <mergeCell ref="H64:I64"/>
    <mergeCell ref="G67:I68"/>
    <mergeCell ref="G70:I70"/>
    <mergeCell ref="A85:B88"/>
    <mergeCell ref="C31:E36"/>
    <mergeCell ref="C37:E40"/>
    <mergeCell ref="C58:E61"/>
    <mergeCell ref="C42:E46"/>
    <mergeCell ref="C47:E51"/>
    <mergeCell ref="C52:E57"/>
    <mergeCell ref="F30:F31"/>
    <mergeCell ref="F34:F35"/>
    <mergeCell ref="G34:G35"/>
    <mergeCell ref="A42:B53"/>
    <mergeCell ref="G58:I58"/>
    <mergeCell ref="A10:I10"/>
    <mergeCell ref="I34:I35"/>
    <mergeCell ref="A27:B33"/>
    <mergeCell ref="C27:E30"/>
    <mergeCell ref="A26:I26"/>
    <mergeCell ref="H34:H35"/>
    <mergeCell ref="C62:E70"/>
    <mergeCell ref="A240:B251"/>
    <mergeCell ref="A211:B219"/>
    <mergeCell ref="A220:B220"/>
    <mergeCell ref="A222:B224"/>
    <mergeCell ref="G200:I201"/>
    <mergeCell ref="A187:B195"/>
    <mergeCell ref="A196:B199"/>
    <mergeCell ref="A200:B201"/>
    <mergeCell ref="A202:B203"/>
    <mergeCell ref="A204:B205"/>
    <mergeCell ref="A207:B209"/>
    <mergeCell ref="G209:I210"/>
    <mergeCell ref="G203:I207"/>
    <mergeCell ref="G211:H211"/>
    <mergeCell ref="H219:I219"/>
    <mergeCell ref="G222:I223"/>
    <mergeCell ref="G227:I228"/>
    <mergeCell ref="G212:H212"/>
    <mergeCell ref="G213:H213"/>
    <mergeCell ref="G188:I190"/>
    <mergeCell ref="G192:I193"/>
    <mergeCell ref="G195:I196"/>
    <mergeCell ref="A225:B225"/>
    <mergeCell ref="A226:B239"/>
    <mergeCell ref="A82:B82"/>
    <mergeCell ref="A83:B84"/>
    <mergeCell ref="I87:I90"/>
    <mergeCell ref="C82:E88"/>
    <mergeCell ref="C89:E93"/>
    <mergeCell ref="G82:I83"/>
    <mergeCell ref="A89:B90"/>
    <mergeCell ref="C138:E146"/>
    <mergeCell ref="G63:I63"/>
    <mergeCell ref="G72:H73"/>
    <mergeCell ref="G78:I79"/>
    <mergeCell ref="F84:H84"/>
    <mergeCell ref="F87:F90"/>
    <mergeCell ref="G85:H85"/>
    <mergeCell ref="F91:F92"/>
    <mergeCell ref="G87:G90"/>
    <mergeCell ref="H87:H90"/>
    <mergeCell ref="A91:B92"/>
    <mergeCell ref="A94:B101"/>
    <mergeCell ref="C123:E129"/>
    <mergeCell ref="C94:E101"/>
    <mergeCell ref="G95:I96"/>
    <mergeCell ref="A123:B130"/>
    <mergeCell ref="A137:B146"/>
    <mergeCell ref="A1:D1"/>
    <mergeCell ref="E1:G1"/>
    <mergeCell ref="H1:I4"/>
    <mergeCell ref="A2:D2"/>
    <mergeCell ref="F2:G2"/>
    <mergeCell ref="B3:G3"/>
    <mergeCell ref="A4:G4"/>
    <mergeCell ref="A5:I5"/>
    <mergeCell ref="A6:I6"/>
    <mergeCell ref="A9:B9"/>
    <mergeCell ref="H18:H19"/>
    <mergeCell ref="I18:I19"/>
    <mergeCell ref="A12:B25"/>
    <mergeCell ref="C12:E25"/>
    <mergeCell ref="F12:H13"/>
    <mergeCell ref="F14:G15"/>
    <mergeCell ref="H14:H15"/>
    <mergeCell ref="C9:E9"/>
    <mergeCell ref="F9:I9"/>
    <mergeCell ref="I14:I15"/>
    <mergeCell ref="F16:G17"/>
    <mergeCell ref="H16:H17"/>
    <mergeCell ref="I16:I17"/>
  </mergeCells>
  <pageMargins left="0.70866141732283472" right="0.70866141732283472" top="0.70866141732283472" bottom="0.78740157480314965" header="0.31496062992125984" footer="0.31496062992125984"/>
  <pageSetup paperSize="9" orientation="landscape" r:id="rId1"/>
  <headerFooter>
    <oddHeader>&amp;L&amp;10Anlage 8 zum Antrag&amp;C&amp;10Baufachliche Anforderungen an eine besonders tiergerechte Haltung&amp;R&amp;10ILU 2023</oddHeader>
    <oddFooter>&amp;L&amp;8TAB13758_02.26&amp;R&amp;8&amp;P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1" r:id="rId4" name="Check Box 31">
              <controlPr defaultSize="0" autoFill="0" autoLine="0" autoPict="0">
                <anchor moveWithCells="1">
                  <from>
                    <xdr:col>5</xdr:col>
                    <xdr:colOff>295275</xdr:colOff>
                    <xdr:row>93</xdr:row>
                    <xdr:rowOff>114300</xdr:rowOff>
                  </from>
                  <to>
                    <xdr:col>5</xdr:col>
                    <xdr:colOff>523875</xdr:colOff>
                    <xdr:row>95</xdr:row>
                    <xdr:rowOff>66675</xdr:rowOff>
                  </to>
                </anchor>
              </controlPr>
            </control>
          </mc:Choice>
        </mc:AlternateContent>
        <mc:AlternateContent xmlns:mc="http://schemas.openxmlformats.org/markup-compatibility/2006">
          <mc:Choice Requires="x14">
            <control shapeId="20524" r:id="rId5" name="Check Box 44">
              <controlPr defaultSize="0" autoFill="0" autoLine="0" autoPict="0">
                <anchor moveWithCells="1">
                  <from>
                    <xdr:col>7</xdr:col>
                    <xdr:colOff>352425</xdr:colOff>
                    <xdr:row>149</xdr:row>
                    <xdr:rowOff>152400</xdr:rowOff>
                  </from>
                  <to>
                    <xdr:col>7</xdr:col>
                    <xdr:colOff>581025</xdr:colOff>
                    <xdr:row>150</xdr:row>
                    <xdr:rowOff>152400</xdr:rowOff>
                  </to>
                </anchor>
              </controlPr>
            </control>
          </mc:Choice>
        </mc:AlternateContent>
        <mc:AlternateContent xmlns:mc="http://schemas.openxmlformats.org/markup-compatibility/2006">
          <mc:Choice Requires="x14">
            <control shapeId="20526" r:id="rId6" name="Check Box 46">
              <controlPr defaultSize="0" autoFill="0" autoLine="0" autoPict="0">
                <anchor moveWithCells="1">
                  <from>
                    <xdr:col>7</xdr:col>
                    <xdr:colOff>333375</xdr:colOff>
                    <xdr:row>150</xdr:row>
                    <xdr:rowOff>152400</xdr:rowOff>
                  </from>
                  <to>
                    <xdr:col>7</xdr:col>
                    <xdr:colOff>561975</xdr:colOff>
                    <xdr:row>151</xdr:row>
                    <xdr:rowOff>152400</xdr:rowOff>
                  </to>
                </anchor>
              </controlPr>
            </control>
          </mc:Choice>
        </mc:AlternateContent>
        <mc:AlternateContent xmlns:mc="http://schemas.openxmlformats.org/markup-compatibility/2006">
          <mc:Choice Requires="x14">
            <control shapeId="20527" r:id="rId7" name="Check Box 47">
              <controlPr defaultSize="0" autoFill="0" autoLine="0" autoPict="0">
                <anchor moveWithCells="1">
                  <from>
                    <xdr:col>7</xdr:col>
                    <xdr:colOff>333375</xdr:colOff>
                    <xdr:row>151</xdr:row>
                    <xdr:rowOff>152400</xdr:rowOff>
                  </from>
                  <to>
                    <xdr:col>7</xdr:col>
                    <xdr:colOff>561975</xdr:colOff>
                    <xdr:row>152</xdr:row>
                    <xdr:rowOff>152400</xdr:rowOff>
                  </to>
                </anchor>
              </controlPr>
            </control>
          </mc:Choice>
        </mc:AlternateContent>
        <mc:AlternateContent xmlns:mc="http://schemas.openxmlformats.org/markup-compatibility/2006">
          <mc:Choice Requires="x14">
            <control shapeId="20551" r:id="rId8" name="Check Box 71">
              <controlPr defaultSize="0" autoFill="0" autoLine="0" autoPict="0">
                <anchor moveWithCells="1">
                  <from>
                    <xdr:col>5</xdr:col>
                    <xdr:colOff>371475</xdr:colOff>
                    <xdr:row>62</xdr:row>
                    <xdr:rowOff>123825</xdr:rowOff>
                  </from>
                  <to>
                    <xdr:col>5</xdr:col>
                    <xdr:colOff>600075</xdr:colOff>
                    <xdr:row>64</xdr:row>
                    <xdr:rowOff>66675</xdr:rowOff>
                  </to>
                </anchor>
              </controlPr>
            </control>
          </mc:Choice>
        </mc:AlternateContent>
        <mc:AlternateContent xmlns:mc="http://schemas.openxmlformats.org/markup-compatibility/2006">
          <mc:Choice Requires="x14">
            <control shapeId="20552" r:id="rId9" name="Check Box 72">
              <controlPr defaultSize="0" autoFill="0" autoLine="0" autoPict="0">
                <anchor moveWithCells="1">
                  <from>
                    <xdr:col>5</xdr:col>
                    <xdr:colOff>371475</xdr:colOff>
                    <xdr:row>63</xdr:row>
                    <xdr:rowOff>142875</xdr:rowOff>
                  </from>
                  <to>
                    <xdr:col>5</xdr:col>
                    <xdr:colOff>600075</xdr:colOff>
                    <xdr:row>65</xdr:row>
                    <xdr:rowOff>85725</xdr:rowOff>
                  </to>
                </anchor>
              </controlPr>
            </control>
          </mc:Choice>
        </mc:AlternateContent>
        <mc:AlternateContent xmlns:mc="http://schemas.openxmlformats.org/markup-compatibility/2006">
          <mc:Choice Requires="x14">
            <control shapeId="20553" r:id="rId10" name="Check Box 73">
              <controlPr defaultSize="0" autoFill="0" autoLine="0" autoPict="0">
                <anchor moveWithCells="1">
                  <from>
                    <xdr:col>5</xdr:col>
                    <xdr:colOff>371475</xdr:colOff>
                    <xdr:row>69</xdr:row>
                    <xdr:rowOff>104775</xdr:rowOff>
                  </from>
                  <to>
                    <xdr:col>5</xdr:col>
                    <xdr:colOff>600075</xdr:colOff>
                    <xdr:row>71</xdr:row>
                    <xdr:rowOff>57150</xdr:rowOff>
                  </to>
                </anchor>
              </controlPr>
            </control>
          </mc:Choice>
        </mc:AlternateContent>
        <mc:AlternateContent xmlns:mc="http://schemas.openxmlformats.org/markup-compatibility/2006">
          <mc:Choice Requires="x14">
            <control shapeId="20554" r:id="rId11" name="Check Box 74">
              <controlPr defaultSize="0" autoFill="0" autoLine="0" autoPict="0">
                <anchor moveWithCells="1">
                  <from>
                    <xdr:col>5</xdr:col>
                    <xdr:colOff>361950</xdr:colOff>
                    <xdr:row>70</xdr:row>
                    <xdr:rowOff>133350</xdr:rowOff>
                  </from>
                  <to>
                    <xdr:col>5</xdr:col>
                    <xdr:colOff>590550</xdr:colOff>
                    <xdr:row>72</xdr:row>
                    <xdr:rowOff>38100</xdr:rowOff>
                  </to>
                </anchor>
              </controlPr>
            </control>
          </mc:Choice>
        </mc:AlternateContent>
        <mc:AlternateContent xmlns:mc="http://schemas.openxmlformats.org/markup-compatibility/2006">
          <mc:Choice Requires="x14">
            <control shapeId="20559" r:id="rId12" name="Check Box 79">
              <controlPr defaultSize="0" autoFill="0" autoLine="0" autoPict="0">
                <anchor moveWithCells="1">
                  <from>
                    <xdr:col>5</xdr:col>
                    <xdr:colOff>381000</xdr:colOff>
                    <xdr:row>81</xdr:row>
                    <xdr:rowOff>19050</xdr:rowOff>
                  </from>
                  <to>
                    <xdr:col>5</xdr:col>
                    <xdr:colOff>609600</xdr:colOff>
                    <xdr:row>82</xdr:row>
                    <xdr:rowOff>133350</xdr:rowOff>
                  </to>
                </anchor>
              </controlPr>
            </control>
          </mc:Choice>
        </mc:AlternateContent>
        <mc:AlternateContent xmlns:mc="http://schemas.openxmlformats.org/markup-compatibility/2006">
          <mc:Choice Requires="x14">
            <control shapeId="20560" r:id="rId13" name="Check Box 80">
              <controlPr defaultSize="0" autoFill="0" autoLine="0" autoPict="0">
                <anchor moveWithCells="1">
                  <from>
                    <xdr:col>6</xdr:col>
                    <xdr:colOff>381000</xdr:colOff>
                    <xdr:row>90</xdr:row>
                    <xdr:rowOff>19050</xdr:rowOff>
                  </from>
                  <to>
                    <xdr:col>6</xdr:col>
                    <xdr:colOff>609600</xdr:colOff>
                    <xdr:row>91</xdr:row>
                    <xdr:rowOff>133350</xdr:rowOff>
                  </to>
                </anchor>
              </controlPr>
            </control>
          </mc:Choice>
        </mc:AlternateContent>
        <mc:AlternateContent xmlns:mc="http://schemas.openxmlformats.org/markup-compatibility/2006">
          <mc:Choice Requires="x14">
            <control shapeId="20561" r:id="rId14" name="Check Box 81">
              <controlPr defaultSize="0" autoFill="0" autoLine="0" autoPict="0">
                <anchor moveWithCells="1">
                  <from>
                    <xdr:col>7</xdr:col>
                    <xdr:colOff>381000</xdr:colOff>
                    <xdr:row>90</xdr:row>
                    <xdr:rowOff>19050</xdr:rowOff>
                  </from>
                  <to>
                    <xdr:col>7</xdr:col>
                    <xdr:colOff>609600</xdr:colOff>
                    <xdr:row>91</xdr:row>
                    <xdr:rowOff>133350</xdr:rowOff>
                  </to>
                </anchor>
              </controlPr>
            </control>
          </mc:Choice>
        </mc:AlternateContent>
        <mc:AlternateContent xmlns:mc="http://schemas.openxmlformats.org/markup-compatibility/2006">
          <mc:Choice Requires="x14">
            <control shapeId="20562" r:id="rId15" name="Check Box 82">
              <controlPr defaultSize="0" autoFill="0" autoLine="0" autoPict="0">
                <anchor moveWithCells="1">
                  <from>
                    <xdr:col>8</xdr:col>
                    <xdr:colOff>381000</xdr:colOff>
                    <xdr:row>90</xdr:row>
                    <xdr:rowOff>19050</xdr:rowOff>
                  </from>
                  <to>
                    <xdr:col>8</xdr:col>
                    <xdr:colOff>609600</xdr:colOff>
                    <xdr:row>91</xdr:row>
                    <xdr:rowOff>133350</xdr:rowOff>
                  </to>
                </anchor>
              </controlPr>
            </control>
          </mc:Choice>
        </mc:AlternateContent>
        <mc:AlternateContent xmlns:mc="http://schemas.openxmlformats.org/markup-compatibility/2006">
          <mc:Choice Requires="x14">
            <control shapeId="20563" r:id="rId16" name="Check Box 83">
              <controlPr defaultSize="0" autoFill="0" autoLine="0" autoPict="0">
                <anchor moveWithCells="1">
                  <from>
                    <xdr:col>5</xdr:col>
                    <xdr:colOff>295275</xdr:colOff>
                    <xdr:row>101</xdr:row>
                    <xdr:rowOff>114300</xdr:rowOff>
                  </from>
                  <to>
                    <xdr:col>5</xdr:col>
                    <xdr:colOff>523875</xdr:colOff>
                    <xdr:row>103</xdr:row>
                    <xdr:rowOff>66675</xdr:rowOff>
                  </to>
                </anchor>
              </controlPr>
            </control>
          </mc:Choice>
        </mc:AlternateContent>
        <mc:AlternateContent xmlns:mc="http://schemas.openxmlformats.org/markup-compatibility/2006">
          <mc:Choice Requires="x14">
            <control shapeId="20564" r:id="rId17" name="Check Box 84">
              <controlPr defaultSize="0" autoFill="0" autoLine="0" autoPict="0">
                <anchor moveWithCells="1">
                  <from>
                    <xdr:col>5</xdr:col>
                    <xdr:colOff>323850</xdr:colOff>
                    <xdr:row>162</xdr:row>
                    <xdr:rowOff>133350</xdr:rowOff>
                  </from>
                  <to>
                    <xdr:col>5</xdr:col>
                    <xdr:colOff>552450</xdr:colOff>
                    <xdr:row>163</xdr:row>
                    <xdr:rowOff>133350</xdr:rowOff>
                  </to>
                </anchor>
              </controlPr>
            </control>
          </mc:Choice>
        </mc:AlternateContent>
        <mc:AlternateContent xmlns:mc="http://schemas.openxmlformats.org/markup-compatibility/2006">
          <mc:Choice Requires="x14">
            <control shapeId="20565" r:id="rId18" name="Check Box 85">
              <controlPr defaultSize="0" autoFill="0" autoLine="0" autoPict="0">
                <anchor moveWithCells="1">
                  <from>
                    <xdr:col>5</xdr:col>
                    <xdr:colOff>133350</xdr:colOff>
                    <xdr:row>187</xdr:row>
                    <xdr:rowOff>0</xdr:rowOff>
                  </from>
                  <to>
                    <xdr:col>5</xdr:col>
                    <xdr:colOff>323850</xdr:colOff>
                    <xdr:row>188</xdr:row>
                    <xdr:rowOff>9525</xdr:rowOff>
                  </to>
                </anchor>
              </controlPr>
            </control>
          </mc:Choice>
        </mc:AlternateContent>
        <mc:AlternateContent xmlns:mc="http://schemas.openxmlformats.org/markup-compatibility/2006">
          <mc:Choice Requires="x14">
            <control shapeId="20566" r:id="rId19" name="Check Box 86">
              <controlPr defaultSize="0" autoFill="0" autoLine="0" autoPict="0">
                <anchor moveWithCells="1">
                  <from>
                    <xdr:col>5</xdr:col>
                    <xdr:colOff>133350</xdr:colOff>
                    <xdr:row>191</xdr:row>
                    <xdr:rowOff>0</xdr:rowOff>
                  </from>
                  <to>
                    <xdr:col>5</xdr:col>
                    <xdr:colOff>323850</xdr:colOff>
                    <xdr:row>192</xdr:row>
                    <xdr:rowOff>9525</xdr:rowOff>
                  </to>
                </anchor>
              </controlPr>
            </control>
          </mc:Choice>
        </mc:AlternateContent>
        <mc:AlternateContent xmlns:mc="http://schemas.openxmlformats.org/markup-compatibility/2006">
          <mc:Choice Requires="x14">
            <control shapeId="20567" r:id="rId20" name="Check Box 87">
              <controlPr defaultSize="0" autoFill="0" autoLine="0" autoPict="0">
                <anchor moveWithCells="1">
                  <from>
                    <xdr:col>5</xdr:col>
                    <xdr:colOff>133350</xdr:colOff>
                    <xdr:row>194</xdr:row>
                    <xdr:rowOff>0</xdr:rowOff>
                  </from>
                  <to>
                    <xdr:col>5</xdr:col>
                    <xdr:colOff>323850</xdr:colOff>
                    <xdr:row>194</xdr:row>
                    <xdr:rowOff>171450</xdr:rowOff>
                  </to>
                </anchor>
              </controlPr>
            </control>
          </mc:Choice>
        </mc:AlternateContent>
        <mc:AlternateContent xmlns:mc="http://schemas.openxmlformats.org/markup-compatibility/2006">
          <mc:Choice Requires="x14">
            <control shapeId="20568" r:id="rId21" name="Check Box 88">
              <controlPr defaultSize="0" autoFill="0" autoLine="0" autoPict="0">
                <anchor moveWithCells="1">
                  <from>
                    <xdr:col>5</xdr:col>
                    <xdr:colOff>133350</xdr:colOff>
                    <xdr:row>197</xdr:row>
                    <xdr:rowOff>0</xdr:rowOff>
                  </from>
                  <to>
                    <xdr:col>5</xdr:col>
                    <xdr:colOff>323850</xdr:colOff>
                    <xdr:row>198</xdr:row>
                    <xdr:rowOff>9525</xdr:rowOff>
                  </to>
                </anchor>
              </controlPr>
            </control>
          </mc:Choice>
        </mc:AlternateContent>
        <mc:AlternateContent xmlns:mc="http://schemas.openxmlformats.org/markup-compatibility/2006">
          <mc:Choice Requires="x14">
            <control shapeId="20569" r:id="rId22" name="Check Box 89">
              <controlPr defaultSize="0" autoFill="0" autoLine="0" autoPict="0">
                <anchor moveWithCells="1">
                  <from>
                    <xdr:col>5</xdr:col>
                    <xdr:colOff>133350</xdr:colOff>
                    <xdr:row>199</xdr:row>
                    <xdr:rowOff>0</xdr:rowOff>
                  </from>
                  <to>
                    <xdr:col>5</xdr:col>
                    <xdr:colOff>323850</xdr:colOff>
                    <xdr:row>199</xdr:row>
                    <xdr:rowOff>171450</xdr:rowOff>
                  </to>
                </anchor>
              </controlPr>
            </control>
          </mc:Choice>
        </mc:AlternateContent>
        <mc:AlternateContent xmlns:mc="http://schemas.openxmlformats.org/markup-compatibility/2006">
          <mc:Choice Requires="x14">
            <control shapeId="20570" r:id="rId23" name="Check Box 90">
              <controlPr defaultSize="0" autoFill="0" autoLine="0" autoPict="0">
                <anchor moveWithCells="1">
                  <from>
                    <xdr:col>5</xdr:col>
                    <xdr:colOff>133350</xdr:colOff>
                    <xdr:row>211</xdr:row>
                    <xdr:rowOff>0</xdr:rowOff>
                  </from>
                  <to>
                    <xdr:col>5</xdr:col>
                    <xdr:colOff>323850</xdr:colOff>
                    <xdr:row>212</xdr:row>
                    <xdr:rowOff>9525</xdr:rowOff>
                  </to>
                </anchor>
              </controlPr>
            </control>
          </mc:Choice>
        </mc:AlternateContent>
        <mc:AlternateContent xmlns:mc="http://schemas.openxmlformats.org/markup-compatibility/2006">
          <mc:Choice Requires="x14">
            <control shapeId="20571" r:id="rId24" name="Check Box 91">
              <controlPr defaultSize="0" autoFill="0" autoLine="0" autoPict="0">
                <anchor moveWithCells="1">
                  <from>
                    <xdr:col>5</xdr:col>
                    <xdr:colOff>133350</xdr:colOff>
                    <xdr:row>212</xdr:row>
                    <xdr:rowOff>0</xdr:rowOff>
                  </from>
                  <to>
                    <xdr:col>5</xdr:col>
                    <xdr:colOff>323850</xdr:colOff>
                    <xdr:row>213</xdr:row>
                    <xdr:rowOff>9525</xdr:rowOff>
                  </to>
                </anchor>
              </controlPr>
            </control>
          </mc:Choice>
        </mc:AlternateContent>
        <mc:AlternateContent xmlns:mc="http://schemas.openxmlformats.org/markup-compatibility/2006">
          <mc:Choice Requires="x14">
            <control shapeId="20572" r:id="rId25" name="Check Box 92">
              <controlPr defaultSize="0" autoFill="0" autoLine="0" autoPict="0">
                <anchor moveWithCells="1">
                  <from>
                    <xdr:col>5</xdr:col>
                    <xdr:colOff>133350</xdr:colOff>
                    <xdr:row>213</xdr:row>
                    <xdr:rowOff>0</xdr:rowOff>
                  </from>
                  <to>
                    <xdr:col>5</xdr:col>
                    <xdr:colOff>323850</xdr:colOff>
                    <xdr:row>214</xdr:row>
                    <xdr:rowOff>9525</xdr:rowOff>
                  </to>
                </anchor>
              </controlPr>
            </control>
          </mc:Choice>
        </mc:AlternateContent>
        <mc:AlternateContent xmlns:mc="http://schemas.openxmlformats.org/markup-compatibility/2006">
          <mc:Choice Requires="x14">
            <control shapeId="20573" r:id="rId26" name="Check Box 93">
              <controlPr defaultSize="0" autoFill="0" autoLine="0" autoPict="0">
                <anchor moveWithCells="1">
                  <from>
                    <xdr:col>5</xdr:col>
                    <xdr:colOff>133350</xdr:colOff>
                    <xdr:row>214</xdr:row>
                    <xdr:rowOff>0</xdr:rowOff>
                  </from>
                  <to>
                    <xdr:col>5</xdr:col>
                    <xdr:colOff>323850</xdr:colOff>
                    <xdr:row>215</xdr:row>
                    <xdr:rowOff>9525</xdr:rowOff>
                  </to>
                </anchor>
              </controlPr>
            </control>
          </mc:Choice>
        </mc:AlternateContent>
        <mc:AlternateContent xmlns:mc="http://schemas.openxmlformats.org/markup-compatibility/2006">
          <mc:Choice Requires="x14">
            <control shapeId="20574" r:id="rId27" name="Check Box 94">
              <controlPr defaultSize="0" autoFill="0" autoLine="0" autoPict="0">
                <anchor moveWithCells="1">
                  <from>
                    <xdr:col>5</xdr:col>
                    <xdr:colOff>133350</xdr:colOff>
                    <xdr:row>215</xdr:row>
                    <xdr:rowOff>0</xdr:rowOff>
                  </from>
                  <to>
                    <xdr:col>5</xdr:col>
                    <xdr:colOff>323850</xdr:colOff>
                    <xdr:row>216</xdr:row>
                    <xdr:rowOff>9525</xdr:rowOff>
                  </to>
                </anchor>
              </controlPr>
            </control>
          </mc:Choice>
        </mc:AlternateContent>
        <mc:AlternateContent xmlns:mc="http://schemas.openxmlformats.org/markup-compatibility/2006">
          <mc:Choice Requires="x14">
            <control shapeId="20575" r:id="rId28" name="Check Box 95">
              <controlPr defaultSize="0" autoFill="0" autoLine="0" autoPict="0">
                <anchor moveWithCells="1">
                  <from>
                    <xdr:col>5</xdr:col>
                    <xdr:colOff>133350</xdr:colOff>
                    <xdr:row>216</xdr:row>
                    <xdr:rowOff>0</xdr:rowOff>
                  </from>
                  <to>
                    <xdr:col>5</xdr:col>
                    <xdr:colOff>323850</xdr:colOff>
                    <xdr:row>217</xdr:row>
                    <xdr:rowOff>9525</xdr:rowOff>
                  </to>
                </anchor>
              </controlPr>
            </control>
          </mc:Choice>
        </mc:AlternateContent>
        <mc:AlternateContent xmlns:mc="http://schemas.openxmlformats.org/markup-compatibility/2006">
          <mc:Choice Requires="x14">
            <control shapeId="20576" r:id="rId29" name="Check Box 96">
              <controlPr defaultSize="0" autoFill="0" autoLine="0" autoPict="0">
                <anchor moveWithCells="1">
                  <from>
                    <xdr:col>5</xdr:col>
                    <xdr:colOff>133350</xdr:colOff>
                    <xdr:row>217</xdr:row>
                    <xdr:rowOff>0</xdr:rowOff>
                  </from>
                  <to>
                    <xdr:col>5</xdr:col>
                    <xdr:colOff>323850</xdr:colOff>
                    <xdr:row>218</xdr:row>
                    <xdr:rowOff>9525</xdr:rowOff>
                  </to>
                </anchor>
              </controlPr>
            </control>
          </mc:Choice>
        </mc:AlternateContent>
        <mc:AlternateContent xmlns:mc="http://schemas.openxmlformats.org/markup-compatibility/2006">
          <mc:Choice Requires="x14">
            <control shapeId="20577" r:id="rId30" name="Check Box 97">
              <controlPr defaultSize="0" autoFill="0" autoLine="0" autoPict="0">
                <anchor moveWithCells="1">
                  <from>
                    <xdr:col>5</xdr:col>
                    <xdr:colOff>133350</xdr:colOff>
                    <xdr:row>218</xdr:row>
                    <xdr:rowOff>0</xdr:rowOff>
                  </from>
                  <to>
                    <xdr:col>5</xdr:col>
                    <xdr:colOff>323850</xdr:colOff>
                    <xdr:row>218</xdr:row>
                    <xdr:rowOff>171450</xdr:rowOff>
                  </to>
                </anchor>
              </controlPr>
            </control>
          </mc:Choice>
        </mc:AlternateContent>
        <mc:AlternateContent xmlns:mc="http://schemas.openxmlformats.org/markup-compatibility/2006">
          <mc:Choice Requires="x14">
            <control shapeId="20578" r:id="rId31" name="Check Box 98">
              <controlPr defaultSize="0" autoFill="0" autoLine="0" autoPict="0">
                <anchor moveWithCells="1">
                  <from>
                    <xdr:col>5</xdr:col>
                    <xdr:colOff>133350</xdr:colOff>
                    <xdr:row>221</xdr:row>
                    <xdr:rowOff>0</xdr:rowOff>
                  </from>
                  <to>
                    <xdr:col>5</xdr:col>
                    <xdr:colOff>323850</xdr:colOff>
                    <xdr:row>222</xdr:row>
                    <xdr:rowOff>9525</xdr:rowOff>
                  </to>
                </anchor>
              </controlPr>
            </control>
          </mc:Choice>
        </mc:AlternateContent>
        <mc:AlternateContent xmlns:mc="http://schemas.openxmlformats.org/markup-compatibility/2006">
          <mc:Choice Requires="x14">
            <control shapeId="20580" r:id="rId32" name="Check Box 100">
              <controlPr defaultSize="0" autoFill="0" autoLine="0" autoPict="0">
                <anchor moveWithCells="1">
                  <from>
                    <xdr:col>5</xdr:col>
                    <xdr:colOff>133350</xdr:colOff>
                    <xdr:row>226</xdr:row>
                    <xdr:rowOff>0</xdr:rowOff>
                  </from>
                  <to>
                    <xdr:col>5</xdr:col>
                    <xdr:colOff>323850</xdr:colOff>
                    <xdr:row>227</xdr:row>
                    <xdr:rowOff>9525</xdr:rowOff>
                  </to>
                </anchor>
              </controlPr>
            </control>
          </mc:Choice>
        </mc:AlternateContent>
        <mc:AlternateContent xmlns:mc="http://schemas.openxmlformats.org/markup-compatibility/2006">
          <mc:Choice Requires="x14">
            <control shapeId="20581" r:id="rId33" name="Check Box 101">
              <controlPr defaultSize="0" autoFill="0" autoLine="0" autoPict="0">
                <anchor moveWithCells="1">
                  <from>
                    <xdr:col>5</xdr:col>
                    <xdr:colOff>371475</xdr:colOff>
                    <xdr:row>72</xdr:row>
                    <xdr:rowOff>47625</xdr:rowOff>
                  </from>
                  <to>
                    <xdr:col>5</xdr:col>
                    <xdr:colOff>590550</xdr:colOff>
                    <xdr:row>74</xdr:row>
                    <xdr:rowOff>19050</xdr:rowOff>
                  </to>
                </anchor>
              </controlPr>
            </control>
          </mc:Choice>
        </mc:AlternateContent>
        <mc:AlternateContent xmlns:mc="http://schemas.openxmlformats.org/markup-compatibility/2006">
          <mc:Choice Requires="x14">
            <control shapeId="20582" r:id="rId34" name="Check Box 102">
              <controlPr defaultSize="0" autoFill="0" autoLine="0" autoPict="0">
                <anchor moveWithCells="1">
                  <from>
                    <xdr:col>5</xdr:col>
                    <xdr:colOff>371475</xdr:colOff>
                    <xdr:row>73</xdr:row>
                    <xdr:rowOff>123825</xdr:rowOff>
                  </from>
                  <to>
                    <xdr:col>5</xdr:col>
                    <xdr:colOff>590550</xdr:colOff>
                    <xdr:row>75</xdr:row>
                    <xdr:rowOff>47625</xdr:rowOff>
                  </to>
                </anchor>
              </controlPr>
            </control>
          </mc:Choice>
        </mc:AlternateContent>
        <mc:AlternateContent xmlns:mc="http://schemas.openxmlformats.org/markup-compatibility/2006">
          <mc:Choice Requires="x14">
            <control shapeId="20584" r:id="rId35" name="Check Box 104">
              <controlPr defaultSize="0" autoFill="0" autoLine="0" autoPict="0">
                <anchor moveWithCells="1">
                  <from>
                    <xdr:col>5</xdr:col>
                    <xdr:colOff>381000</xdr:colOff>
                    <xdr:row>174</xdr:row>
                    <xdr:rowOff>0</xdr:rowOff>
                  </from>
                  <to>
                    <xdr:col>5</xdr:col>
                    <xdr:colOff>600075</xdr:colOff>
                    <xdr:row>175</xdr:row>
                    <xdr:rowOff>28575</xdr:rowOff>
                  </to>
                </anchor>
              </controlPr>
            </control>
          </mc:Choice>
        </mc:AlternateContent>
        <mc:AlternateContent xmlns:mc="http://schemas.openxmlformats.org/markup-compatibility/2006">
          <mc:Choice Requires="x14">
            <control shapeId="20585" r:id="rId36" name="Check Box 105">
              <controlPr defaultSize="0" autoFill="0" autoLine="0" autoPict="0">
                <anchor moveWithCells="1">
                  <from>
                    <xdr:col>5</xdr:col>
                    <xdr:colOff>381000</xdr:colOff>
                    <xdr:row>176</xdr:row>
                    <xdr:rowOff>0</xdr:rowOff>
                  </from>
                  <to>
                    <xdr:col>5</xdr:col>
                    <xdr:colOff>600075</xdr:colOff>
                    <xdr:row>177</xdr:row>
                    <xdr:rowOff>9525</xdr:rowOff>
                  </to>
                </anchor>
              </controlPr>
            </control>
          </mc:Choice>
        </mc:AlternateContent>
        <mc:AlternateContent xmlns:mc="http://schemas.openxmlformats.org/markup-compatibility/2006">
          <mc:Choice Requires="x14">
            <control shapeId="20587" r:id="rId37" name="Check Box 107">
              <controlPr defaultSize="0" autoFill="0" autoLine="0" autoPict="0">
                <anchor moveWithCells="1">
                  <from>
                    <xdr:col>6</xdr:col>
                    <xdr:colOff>133350</xdr:colOff>
                    <xdr:row>224</xdr:row>
                    <xdr:rowOff>0</xdr:rowOff>
                  </from>
                  <to>
                    <xdr:col>6</xdr:col>
                    <xdr:colOff>323850</xdr:colOff>
                    <xdr:row>224</xdr:row>
                    <xdr:rowOff>171450</xdr:rowOff>
                  </to>
                </anchor>
              </controlPr>
            </control>
          </mc:Choice>
        </mc:AlternateContent>
        <mc:AlternateContent xmlns:mc="http://schemas.openxmlformats.org/markup-compatibility/2006">
          <mc:Choice Requires="x14">
            <control shapeId="20588" r:id="rId38" name="Check Box 108">
              <controlPr defaultSize="0" autoFill="0" autoLine="0" autoPict="0">
                <anchor moveWithCells="1">
                  <from>
                    <xdr:col>6</xdr:col>
                    <xdr:colOff>133350</xdr:colOff>
                    <xdr:row>225</xdr:row>
                    <xdr:rowOff>0</xdr:rowOff>
                  </from>
                  <to>
                    <xdr:col>6</xdr:col>
                    <xdr:colOff>323850</xdr:colOff>
                    <xdr:row>225</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18</vt:i4>
      </vt:variant>
    </vt:vector>
  </HeadingPairs>
  <TitlesOfParts>
    <vt:vector size="35" baseType="lpstr">
      <vt:lpstr>Allgemein</vt:lpstr>
      <vt:lpstr>Milchkühe</vt:lpstr>
      <vt:lpstr>Aufzuchtrinder</vt:lpstr>
      <vt:lpstr>Anlage Aufzuchtrinder</vt:lpstr>
      <vt:lpstr>Kälber</vt:lpstr>
      <vt:lpstr>Mutterkühe</vt:lpstr>
      <vt:lpstr>Rindermast</vt:lpstr>
      <vt:lpstr>Absatzferkel, Zuchtläufer, Mast</vt:lpstr>
      <vt:lpstr>Jung_Zuchtsauen, Z_Eber</vt:lpstr>
      <vt:lpstr>Ziegen</vt:lpstr>
      <vt:lpstr>Schafe</vt:lpstr>
      <vt:lpstr>Legehennen Freilandhaltung</vt:lpstr>
      <vt:lpstr>Jung-u.Legehennen Bodenhaltung</vt:lpstr>
      <vt:lpstr>Mastputen</vt:lpstr>
      <vt:lpstr>Masthühner</vt:lpstr>
      <vt:lpstr>Enten_Gänse</vt:lpstr>
      <vt:lpstr>Pferde</vt:lpstr>
      <vt:lpstr>'Jung_Zuchtsauen, Z_Eber'!_ftnref1</vt:lpstr>
      <vt:lpstr>'Absatzferkel, Zuchtläufer, Mast'!Druckbereich</vt:lpstr>
      <vt:lpstr>Allgemein!Druckbereich</vt:lpstr>
      <vt:lpstr>'Anlage Aufzuchtrinder'!Druckbereich</vt:lpstr>
      <vt:lpstr>Aufzuchtrinder!Druckbereich</vt:lpstr>
      <vt:lpstr>Enten_Gänse!Druckbereich</vt:lpstr>
      <vt:lpstr>'Jung_Zuchtsauen, Z_Eber'!Druckbereich</vt:lpstr>
      <vt:lpstr>'Jung-u.Legehennen Bodenhaltung'!Druckbereich</vt:lpstr>
      <vt:lpstr>Kälber!Druckbereich</vt:lpstr>
      <vt:lpstr>'Legehennen Freilandhaltung'!Druckbereich</vt:lpstr>
      <vt:lpstr>Masthühner!Druckbereich</vt:lpstr>
      <vt:lpstr>Mastputen!Druckbereich</vt:lpstr>
      <vt:lpstr>Milchkühe!Druckbereich</vt:lpstr>
      <vt:lpstr>Mutterkühe!Druckbereich</vt:lpstr>
      <vt:lpstr>Pferde!Druckbereich</vt:lpstr>
      <vt:lpstr>Rindermast!Druckbereich</vt:lpstr>
      <vt:lpstr>Schafe!Druckbereich</vt:lpstr>
      <vt:lpstr>Ziegen!Druckbereich</vt:lpstr>
    </vt:vector>
  </TitlesOfParts>
  <Company>Thüringer Aufbaubank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ILU 2023 Antrag Anlage 8 Besondere Anforderungen Tierschutz</dc:title>
  <dc:creator>Thüringer Aufbaubank</dc:creator>
  <cp:lastModifiedBy>Petra Forelle</cp:lastModifiedBy>
  <cp:lastPrinted>2026-02-16T14:32:43Z</cp:lastPrinted>
  <dcterms:created xsi:type="dcterms:W3CDTF">2017-05-15T07:32:46Z</dcterms:created>
  <dcterms:modified xsi:type="dcterms:W3CDTF">2026-02-19T12:56:16Z</dcterms:modified>
</cp:coreProperties>
</file>