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N:\AIU\17 Energie und Verkehr\Programme\Nachhaltige Mobilität\Programmspez Formulare_Schreiben\01 Wettbewerb\"/>
    </mc:Choice>
  </mc:AlternateContent>
  <xr:revisionPtr revIDLastSave="0" documentId="13_ncr:1_{A44E151D-8F2B-4745-992E-EBAF29BFEF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erechnung" sheetId="1" r:id="rId1"/>
    <sheet name="Grunddaten" sheetId="2" r:id="rId2"/>
    <sheet name="Grunddaten alt" sheetId="3" state="hidden" r:id="rId3"/>
  </sheets>
  <definedNames>
    <definedName name="_xlnm.Print_Area" localSheetId="0">Berechnung!$A$1:$L$42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4" i="1" l="1"/>
  <c r="G14" i="1"/>
  <c r="G13" i="1"/>
  <c r="G15" i="1"/>
  <c r="F15" i="1"/>
  <c r="F13" i="1" l="1"/>
  <c r="D34" i="1"/>
  <c r="D28" i="1"/>
  <c r="D16" i="1"/>
  <c r="J13" i="1"/>
  <c r="K13" i="1" s="1"/>
  <c r="J12" i="1"/>
  <c r="K12" i="1" s="1"/>
  <c r="F12" i="1"/>
  <c r="G12" i="1" s="1"/>
  <c r="J11" i="1"/>
  <c r="K11" i="1" s="1"/>
  <c r="F11" i="1"/>
  <c r="G11" i="1" s="1"/>
  <c r="L12" i="1" l="1"/>
  <c r="D36" i="1"/>
  <c r="D39" i="1" s="1"/>
  <c r="L13" i="1"/>
  <c r="K16" i="1"/>
  <c r="G16" i="1"/>
  <c r="L11" i="1"/>
  <c r="L16" i="1" l="1"/>
  <c r="D40" i="1" s="1"/>
  <c r="D41" i="1" s="1"/>
</calcChain>
</file>

<file path=xl/sharedStrings.xml><?xml version="1.0" encoding="utf-8"?>
<sst xmlns="http://schemas.openxmlformats.org/spreadsheetml/2006/main" count="140" uniqueCount="97">
  <si>
    <t>Fahrzeug konventionell</t>
  </si>
  <si>
    <t>Emissionsfreies Fahrzeug</t>
  </si>
  <si>
    <t>Fahrzeug</t>
  </si>
  <si>
    <t>Kraftstoff</t>
  </si>
  <si>
    <t>Laufleistung
km pro Jahr</t>
  </si>
  <si>
    <t>Durchschnittlicher Verbrauch
Liter pro 100 km</t>
  </si>
  <si>
    <t>Gesamtverbrauch
Liter pro Jahr</t>
  </si>
  <si>
    <t>CO₂-Äquivalente inkl. Vorkette
kg pro Jahr</t>
  </si>
  <si>
    <t>Energieträger Neufahrzeug</t>
  </si>
  <si>
    <t>Durchschnittlicher Verbrauch
kWh/100 km</t>
  </si>
  <si>
    <t>Gesamtverbrauch
kWh pro Jahr</t>
  </si>
  <si>
    <t xml:space="preserve">CO₂-Äquivalente inkl. Vorkette
kg pro Jahr </t>
  </si>
  <si>
    <t>CO₂-Einsparung
kg pro Jahr</t>
  </si>
  <si>
    <t>Diesel</t>
  </si>
  <si>
    <t>Ökostrom (marktbezogen)</t>
  </si>
  <si>
    <t>Benzin</t>
  </si>
  <si>
    <t>Strommix DE (2025)</t>
  </si>
  <si>
    <t>Ergebnis</t>
  </si>
  <si>
    <t>*Die Eintragungen dienen als Beispiel und sind zu überschreiben bzw. zu löschen</t>
  </si>
  <si>
    <t>Beantragter Fördersatz:</t>
  </si>
  <si>
    <t>Beantragter Förderbetrag gemäß Förderrichtlinie (EUR)</t>
  </si>
  <si>
    <t>Jährliche CO₂-Einsparung (kg CO₂e/Jahr)</t>
  </si>
  <si>
    <t>Je höher die Förderintensität, desto höher die Priorität in der Rangfolge. Dadurch können auch kleine, besonders kosteneffiziente Maßnahmen erfolgreich sein.</t>
  </si>
  <si>
    <t>Kraftstoffart</t>
  </si>
  <si>
    <t>kg CO₂e / Liter</t>
  </si>
  <si>
    <t>Energieträger-Typ</t>
  </si>
  <si>
    <t>Typische Einordnung</t>
  </si>
  <si>
    <t>fossil</t>
  </si>
  <si>
    <t>Referenz Diesel</t>
  </si>
  <si>
    <t>Referenz Otto</t>
  </si>
  <si>
    <t xml:space="preserve">kg CO₂e / kWh </t>
  </si>
  <si>
    <t>fossil + EE</t>
  </si>
  <si>
    <t>verbrauchsbasiert</t>
  </si>
  <si>
    <t>erneuerbar</t>
  </si>
  <si>
    <t>gem. Herkunftsnachweise</t>
  </si>
  <si>
    <r>
      <t>Direkt verwendbar für Verbrauchsrechnungen</t>
    </r>
    <r>
      <rPr>
        <sz val="11"/>
        <color theme="1"/>
        <rFont val="Segoe UI"/>
        <family val="2"/>
      </rPr>
      <t>:</t>
    </r>
  </si>
  <si>
    <t>ICE: kg CO₂e/100 km=l/100 km×kg CO₂e/l</t>
  </si>
  <si>
    <t>BEV: kg CO₂e/100 km=kWh/100 km×kg CO₂e/kWh</t>
  </si>
  <si>
    <t>Quellen:</t>
  </si>
  <si>
    <t xml:space="preserve">kg CO₂e / Liter bzw. kg CO₂e / kWh </t>
  </si>
  <si>
    <t>Wasserstoff (grau)</t>
  </si>
  <si>
    <t>Dampfreformierung</t>
  </si>
  <si>
    <t>Wasserstoff (blau)</t>
  </si>
  <si>
    <t>fossil + CCS</t>
  </si>
  <si>
    <t>mit Restemissionen</t>
  </si>
  <si>
    <t>Wasserstoff (grün)</t>
  </si>
  <si>
    <t>strombasierend</t>
  </si>
  <si>
    <t>EE‑Strom, Elektrolyse</t>
  </si>
  <si>
    <t>Benzin E5</t>
  </si>
  <si>
    <t>Benzin E10</t>
  </si>
  <si>
    <t>fossil + biogen</t>
  </si>
  <si>
    <t>5–6 % Reduktion ggü. E5</t>
  </si>
  <si>
    <t>HVO 100</t>
  </si>
  <si>
    <t>stark rohstoffabhängig (abfallbasiert)</t>
  </si>
  <si>
    <t>Biodiesel (FAME, Abfall)</t>
  </si>
  <si>
    <t>höher als HVO</t>
  </si>
  <si>
    <t>E‑Fuel (synthetisch, fossiler Strom)</t>
  </si>
  <si>
    <t>nicht klimavorteilhaft</t>
  </si>
  <si>
    <t>E‑Fuel (synthetisch, EE‑Strom)</t>
  </si>
  <si>
    <t>sehr hoher Strombedarf (16-27kWh/Liter)</t>
  </si>
  <si>
    <t>Werte in Zusammenarbeit mit KI erstellt für alle Bezugsgrößen mit dem Stand 2024/2026</t>
  </si>
  <si>
    <t>HVO abfallbasierend - biogenen Rest- und Abfallstoffen statt aus frischen Pflanzenölen oder fossilem Erdöl hergestellt</t>
  </si>
  <si>
    <r>
      <t xml:space="preserve">Grundlage </t>
    </r>
    <r>
      <rPr>
        <b/>
        <sz val="11"/>
        <color theme="1"/>
        <rFont val="Segoe UI"/>
        <family val="2"/>
      </rPr>
      <t>CO₂‑Äquivalente inkl. Vorkette (Well‑to‑Wheel)</t>
    </r>
    <r>
      <rPr>
        <sz val="11"/>
        <color theme="1"/>
        <rFont val="Segoe UI"/>
        <family val="2"/>
      </rPr>
      <t xml:space="preserve"> nach </t>
    </r>
    <r>
      <rPr>
        <b/>
        <sz val="11"/>
        <color theme="1"/>
        <rFont val="Segoe UI"/>
        <family val="2"/>
      </rPr>
      <t>UBA/GEMIS‑Systematik</t>
    </r>
    <r>
      <rPr>
        <sz val="11"/>
        <color theme="1"/>
        <rFont val="Segoe UI"/>
        <family val="2"/>
      </rPr>
      <t>.</t>
    </r>
  </si>
  <si>
    <t>Hinweise zur Eingabe</t>
  </si>
  <si>
    <t>Gesamtausgaben E-Fahrzeuge / Umrüstung (EUR)</t>
  </si>
  <si>
    <t>Summe Vergleichsausgaben konventionell (EUR)</t>
  </si>
  <si>
    <t>Zuwendungsfähige Ausgaben (EUR)
Erwerb: Preisdifferenz | Umrüstung: Umrüstungskosten</t>
  </si>
  <si>
    <t>Emissionsfaktoren mit Bezugsjahr 2024; aktuelle UBA-Liste Version 2.1 vom 28.02.2026.</t>
  </si>
  <si>
    <t>Benzin: 3,16 kg CO₂e/l inkl. Vorkette. Quelle: Umweltbundesamt, Liste mit Emissionsfaktoren für die Treibhausgasbilanzierung von Organisationen, Version 2.1; Umrechnung auf Liter mit EBeV 2030 (0,755 kg/l; 43,5 MJ/kg). https://www.umweltbundesamt.de/themen/wirtschaft-konsum/wirtschaft-umwelt/umwelt-energiemanagement/emissionsfaktoren-zur-treibhausgasbilanzierung-von</t>
  </si>
  <si>
    <t>Erstellt unter Zuhilfenahme von KI</t>
  </si>
  <si>
    <t>Elektrofahrzeug: kg CO₂e/100 km=kWh/100 km×kg CO₂e/kWh</t>
  </si>
  <si>
    <t>Verbrennermotorfahrzeug: kg CO₂e/100 km=l/100 km×kg CO₂e/l</t>
  </si>
  <si>
    <t>gem. Herkunftsnachweis</t>
  </si>
  <si>
    <t>Fahrzeug-Nr.</t>
  </si>
  <si>
    <t>1.</t>
  </si>
  <si>
    <t>2.</t>
  </si>
  <si>
    <t>3.</t>
  </si>
  <si>
    <t>4.</t>
  </si>
  <si>
    <t>5.</t>
  </si>
  <si>
    <t>Sonderfahrzeug (Typ)*</t>
  </si>
  <si>
    <t>Servicefahrzeug (Typ)*</t>
  </si>
  <si>
    <t>Umrüstfahrzeug (Typ)*</t>
  </si>
  <si>
    <r>
      <t>Berechnung der CO</t>
    </r>
    <r>
      <rPr>
        <b/>
        <vertAlign val="subscript"/>
        <sz val="10"/>
        <color rgb="FF404040"/>
        <rFont val="Arial"/>
        <family val="2"/>
      </rPr>
      <t>2</t>
    </r>
    <r>
      <rPr>
        <b/>
        <sz val="10"/>
        <color rgb="FF404040"/>
        <rFont val="Arial"/>
        <family val="2"/>
      </rPr>
      <t>-Einsparungsquote</t>
    </r>
  </si>
  <si>
    <r>
      <t>CO</t>
    </r>
    <r>
      <rPr>
        <b/>
        <vertAlign val="subscript"/>
        <sz val="11"/>
        <color theme="0"/>
        <rFont val="Arial"/>
        <family val="2"/>
      </rPr>
      <t>2</t>
    </r>
    <r>
      <rPr>
        <b/>
        <sz val="11"/>
        <color theme="0"/>
        <rFont val="Arial"/>
        <family val="2"/>
      </rPr>
      <t>-Einsparungsquote (kg CO₂e/Jahr
je beantragtem Förder-Euro)</t>
    </r>
  </si>
  <si>
    <t xml:space="preserve">1. </t>
  </si>
  <si>
    <t xml:space="preserve">2. </t>
  </si>
  <si>
    <t xml:space="preserve">3. </t>
  </si>
  <si>
    <t xml:space="preserve">4. </t>
  </si>
  <si>
    <t xml:space="preserve">5. </t>
  </si>
  <si>
    <t>Preis E-Fahrzeug / Umrüstungskosten (EUR)</t>
  </si>
  <si>
    <t>Preis E-Fahrzeug / Umrüstungskosten  (EUR)</t>
  </si>
  <si>
    <t>Vergleichspreis konventionell / bei Umrüstung 0 EUR</t>
  </si>
  <si>
    <r>
      <rPr>
        <b/>
        <sz val="10"/>
        <color rgb="FF1F1F1F"/>
        <rFont val="Arial"/>
        <family val="2"/>
      </rPr>
      <t>Sonderfahrzeuge:</t>
    </r>
    <r>
      <rPr>
        <sz val="10"/>
        <color rgb="FF1F1F1F"/>
        <rFont val="Arial"/>
        <family val="2"/>
      </rPr>
      <t xml:space="preserve"> Verbrauchswerte einschließlich Nebenaggregaten, Leerlauf-, Stand- und Einsatzzeiten als realistischen Jahresdurchschnitt ansetzen.</t>
    </r>
  </si>
  <si>
    <r>
      <rPr>
        <b/>
        <sz val="10"/>
        <color rgb="FF1F1F1F"/>
        <rFont val="Arial"/>
        <family val="2"/>
      </rPr>
      <t>Erwerb:</t>
    </r>
    <r>
      <rPr>
        <sz val="10"/>
        <color rgb="FF1F1F1F"/>
        <rFont val="Arial"/>
        <family val="2"/>
      </rPr>
      <t xml:space="preserve"> Preis des emissionsfreien Fahrzeugs und Preis eines vergleichbaren konventionellen Fahrzeugs eintragen. Förderfähig ist die Preisdifferenz.</t>
    </r>
  </si>
  <si>
    <r>
      <rPr>
        <b/>
        <sz val="10"/>
        <color rgb="FF1F1F1F"/>
        <rFont val="Arial"/>
        <family val="2"/>
      </rPr>
      <t>Umrüstung:</t>
    </r>
    <r>
      <rPr>
        <sz val="10"/>
        <color rgb="FF1F1F1F"/>
        <rFont val="Arial"/>
        <family val="2"/>
      </rPr>
      <t xml:space="preserve"> Umrüstungskosten unter „Preis E-Fahrzeug / Umrüstungskosten“ eintragen und den konventionellen Vergleichspreis mit 0 EUR ansetzen.</t>
    </r>
  </si>
  <si>
    <r>
      <rPr>
        <b/>
        <sz val="10"/>
        <color rgb="FF1F1F1F"/>
        <rFont val="Arial"/>
        <family val="2"/>
      </rPr>
      <t>Energieträger Neufahrzeug:</t>
    </r>
    <r>
      <rPr>
        <sz val="10"/>
        <color rgb="FF1F1F1F"/>
        <rFont val="Arial"/>
        <family val="2"/>
      </rPr>
      <t xml:space="preserve"> Ökostrom nur wählen, wenn dieser nachgewiesen werden kann, also ein Ökostromvertrag vorliegt. Eigene Solaranlagen alleine gelten nicht als Ökostrombezug. </t>
    </r>
  </si>
  <si>
    <r>
      <rPr>
        <b/>
        <sz val="10"/>
        <color rgb="FF1F1F1F"/>
        <rFont val="Arial"/>
        <family val="2"/>
      </rPr>
      <t>Fahrzeugdaten</t>
    </r>
    <r>
      <rPr>
        <sz val="10"/>
        <color rgb="FF1F1F1F"/>
        <rFont val="Arial"/>
        <family val="2"/>
      </rPr>
      <t xml:space="preserve">: Pro Fahrzeug eine Zeile verwenden. Die Jahresfahrleistung in Spalte D gilt für das konventionelle Vergleichsfahrzeug und das emissionsfreie Fahrzeug gleichermaßen. Planen Sie mehr als 5 Fahrzeuge anzuschaffen und/oder umzurüsten, dann wenden Sie sich bitte direkt an die TAB: energie-verkehr@aufbaubank.de
</t>
    </r>
    <r>
      <rPr>
        <b/>
        <sz val="10"/>
        <color rgb="FF1F1F1F"/>
        <rFont val="Arial"/>
        <family val="2"/>
      </rPr>
      <t xml:space="preserve">Reihenfolge: </t>
    </r>
    <r>
      <rPr>
        <sz val="10"/>
        <color rgb="FF1F1F1F"/>
        <rFont val="Arial"/>
        <family val="2"/>
      </rPr>
      <t>Preis/Umrüstungskosten/Vergleichspreis in derselben Reihenfolge wie die Fahrzeuge in den Zeilen 11 bis 15 erfassen.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</si>
</sst>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#,##0\ [$€-407]"/>
    <numFmt numFmtId="166" formatCode="#,##0.0"/>
  </numFmts>
  <fonts count="30" x14ac:knownFonts="1">
    <font>
      <sz val="11"/>
      <color theme="1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0"/>
      <name val="Arial"/>
      <family val="2"/>
    </font>
    <font>
      <sz val="11"/>
      <color theme="1"/>
      <name val="Segoe UI"/>
      <family val="2"/>
    </font>
    <font>
      <b/>
      <sz val="11"/>
      <color theme="1"/>
      <name val="Segoe UI"/>
      <family val="2"/>
    </font>
    <font>
      <b/>
      <sz val="11"/>
      <color theme="0"/>
      <name val="Arial"/>
      <family val="2"/>
    </font>
    <font>
      <sz val="11"/>
      <color rgb="FF6AB023"/>
      <name val="Arial"/>
      <family val="2"/>
    </font>
    <font>
      <sz val="11"/>
      <color rgb="FF0089C1"/>
      <name val="Arial"/>
      <family val="2"/>
    </font>
    <font>
      <sz val="11"/>
      <color rgb="FFF18C00"/>
      <name val="Arial"/>
      <family val="2"/>
    </font>
    <font>
      <b/>
      <sz val="11"/>
      <color rgb="FFFF0000"/>
      <name val="Arial"/>
      <family val="2"/>
    </font>
    <font>
      <sz val="11"/>
      <color theme="0"/>
      <name val="Arial"/>
      <family val="2"/>
    </font>
    <font>
      <b/>
      <sz val="11"/>
      <color rgb="FFF18C00"/>
      <name val="Arial"/>
      <family val="2"/>
    </font>
    <font>
      <sz val="11"/>
      <color rgb="FF92D050"/>
      <name val="Arial"/>
      <family val="2"/>
    </font>
    <font>
      <sz val="11"/>
      <color rgb="FF6AB023"/>
      <name val="Arial"/>
      <family val="2"/>
    </font>
    <font>
      <sz val="11"/>
      <color rgb="FF0089C1"/>
      <name val="Arial"/>
      <family val="2"/>
    </font>
    <font>
      <sz val="11"/>
      <color theme="5"/>
      <name val="Arial"/>
      <family val="2"/>
    </font>
    <font>
      <b/>
      <sz val="11"/>
      <color theme="5"/>
      <name val="Arial"/>
      <family val="2"/>
    </font>
    <font>
      <b/>
      <sz val="14"/>
      <color rgb="FFF18C00"/>
      <name val="Arial"/>
      <family val="2"/>
    </font>
    <font>
      <b/>
      <sz val="12"/>
      <color rgb="FFFFFFFF"/>
      <name val="Arial"/>
      <family val="2"/>
    </font>
    <font>
      <sz val="10"/>
      <color rgb="FF1F1F1F"/>
      <name val="Arial"/>
      <family val="2"/>
    </font>
    <font>
      <i/>
      <sz val="10"/>
      <color rgb="FF404040"/>
      <name val="Arial"/>
      <family val="2"/>
    </font>
    <font>
      <b/>
      <i/>
      <sz val="11"/>
      <color rgb="FFFFFFFF"/>
      <name val="Arial"/>
      <family val="2"/>
    </font>
    <font>
      <b/>
      <sz val="11"/>
      <color theme="1" tint="0.499984740745262"/>
      <name val="Arial"/>
      <family val="2"/>
    </font>
    <font>
      <b/>
      <sz val="10"/>
      <color rgb="FF404040"/>
      <name val="Arial"/>
      <family val="2"/>
    </font>
    <font>
      <b/>
      <vertAlign val="subscript"/>
      <sz val="10"/>
      <color rgb="FF404040"/>
      <name val="Arial"/>
      <family val="2"/>
    </font>
    <font>
      <b/>
      <vertAlign val="subscript"/>
      <sz val="11"/>
      <color theme="0"/>
      <name val="Arial"/>
      <family val="2"/>
    </font>
    <font>
      <b/>
      <sz val="10"/>
      <color rgb="FF1F1F1F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5F5F5"/>
      </patternFill>
    </fill>
    <fill>
      <patternFill patternType="solid">
        <fgColor theme="0" tint="-4.9989318521683403E-2"/>
        <bgColor indexed="65"/>
      </patternFill>
    </fill>
    <fill>
      <patternFill patternType="solid">
        <fgColor rgb="FF0089C1"/>
      </patternFill>
    </fill>
    <fill>
      <patternFill patternType="solid">
        <fgColor rgb="FF6AB023"/>
      </patternFill>
    </fill>
    <fill>
      <patternFill patternType="solid">
        <fgColor rgb="FFF18C00"/>
      </patternFill>
    </fill>
    <fill>
      <patternFill patternType="solid">
        <fgColor rgb="FF92D050"/>
      </patternFill>
    </fill>
    <fill>
      <patternFill patternType="solid">
        <fgColor theme="0"/>
      </patternFill>
    </fill>
    <fill>
      <patternFill patternType="solid">
        <fgColor rgb="FF5B9BD5"/>
      </patternFill>
    </fill>
    <fill>
      <patternFill patternType="solid">
        <fgColor rgb="FFEAF3F8"/>
      </patternFill>
    </fill>
    <fill>
      <patternFill patternType="solid">
        <fgColor rgb="FFF2F2F2"/>
      </patternFill>
    </fill>
    <fill>
      <patternFill patternType="solid">
        <fgColor theme="4" tint="0.79998168889431442"/>
        <bgColor theme="4" tint="0.79998168889431442"/>
      </patternFill>
    </fill>
  </fills>
  <borders count="21">
    <border>
      <left/>
      <right/>
      <top/>
      <bottom/>
      <diagonal/>
    </border>
    <border>
      <left style="medium">
        <color rgb="FFE6E6E6"/>
      </left>
      <right style="medium">
        <color rgb="FFE6E6E6"/>
      </right>
      <top style="medium">
        <color rgb="FFE6E6E6"/>
      </top>
      <bottom style="medium">
        <color rgb="FFE6E6E6"/>
      </bottom>
      <diagonal/>
    </border>
    <border>
      <left style="medium">
        <color rgb="FF0089C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/>
      <diagonal/>
    </border>
    <border>
      <left/>
      <right style="medium">
        <color rgb="FFF18C00"/>
      </right>
      <top/>
      <bottom/>
      <diagonal/>
    </border>
    <border>
      <left style="medium">
        <color rgb="FF0089C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96">
    <xf numFmtId="0" fontId="0" fillId="0" borderId="0" xfId="0"/>
    <xf numFmtId="0" fontId="6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2" fontId="6" fillId="0" borderId="1" xfId="0" applyNumberFormat="1" applyFont="1" applyBorder="1" applyAlignment="1">
      <alignment horizontal="left" vertical="center" wrapText="1"/>
    </xf>
    <xf numFmtId="0" fontId="0" fillId="3" borderId="0" xfId="0" applyFill="1"/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vertical="center"/>
    </xf>
    <xf numFmtId="0" fontId="5" fillId="3" borderId="0" xfId="2" applyFill="1"/>
    <xf numFmtId="0" fontId="4" fillId="3" borderId="0" xfId="0" applyFont="1" applyFill="1"/>
    <xf numFmtId="0" fontId="6" fillId="2" borderId="1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6" fillId="0" borderId="0" xfId="0" applyFont="1"/>
    <xf numFmtId="165" fontId="15" fillId="0" borderId="3" xfId="0" applyNumberFormat="1" applyFont="1" applyBorder="1" applyProtection="1">
      <protection locked="0"/>
    </xf>
    <xf numFmtId="164" fontId="2" fillId="0" borderId="0" xfId="0" applyNumberFormat="1" applyFont="1" applyAlignment="1" applyProtection="1">
      <alignment horizontal="right" wrapText="1"/>
      <protection locked="0"/>
    </xf>
    <xf numFmtId="3" fontId="2" fillId="0" borderId="0" xfId="0" applyNumberFormat="1" applyFont="1" applyAlignment="1" applyProtection="1">
      <alignment horizontal="right" wrapText="1"/>
      <protection locked="0"/>
    </xf>
    <xf numFmtId="0" fontId="4" fillId="0" borderId="0" xfId="0" applyFont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0" fontId="0" fillId="0" borderId="0" xfId="0" applyProtection="1"/>
    <xf numFmtId="0" fontId="21" fillId="0" borderId="0" xfId="0" applyFont="1" applyFill="1" applyAlignment="1" applyProtection="1">
      <alignment horizontal="left" vertical="center"/>
    </xf>
    <xf numFmtId="0" fontId="22" fillId="0" borderId="0" xfId="0" applyFont="1" applyFill="1" applyAlignment="1" applyProtection="1">
      <alignment horizontal="left" vertical="center" wrapText="1"/>
    </xf>
    <xf numFmtId="0" fontId="25" fillId="8" borderId="17" xfId="0" applyFont="1" applyFill="1" applyBorder="1" applyAlignment="1" applyProtection="1">
      <alignment horizontal="center" vertical="center" wrapText="1"/>
    </xf>
    <xf numFmtId="0" fontId="10" fillId="8" borderId="0" xfId="0" applyFont="1" applyFill="1" applyAlignment="1" applyProtection="1">
      <alignment horizontal="center" vertical="center" wrapText="1"/>
    </xf>
    <xf numFmtId="0" fontId="17" fillId="8" borderId="0" xfId="0" applyFont="1" applyFill="1" applyAlignment="1" applyProtection="1">
      <alignment horizontal="center" vertical="center" wrapText="1"/>
    </xf>
    <xf numFmtId="0" fontId="9" fillId="8" borderId="2" xfId="0" applyFont="1" applyFill="1" applyBorder="1" applyAlignment="1" applyProtection="1">
      <alignment horizontal="center" vertical="center" wrapText="1"/>
    </xf>
    <xf numFmtId="0" fontId="9" fillId="8" borderId="0" xfId="0" applyFont="1" applyFill="1" applyAlignment="1" applyProtection="1">
      <alignment horizontal="center" vertical="center" wrapText="1"/>
    </xf>
    <xf numFmtId="0" fontId="16" fillId="8" borderId="0" xfId="0" applyFont="1" applyFill="1" applyAlignment="1" applyProtection="1">
      <alignment horizontal="center" vertical="center" wrapText="1"/>
    </xf>
    <xf numFmtId="0" fontId="18" fillId="8" borderId="0" xfId="0" applyFont="1" applyFill="1" applyAlignment="1" applyProtection="1">
      <alignment horizontal="center" vertical="center" wrapText="1"/>
    </xf>
    <xf numFmtId="0" fontId="4" fillId="12" borderId="16" xfId="0" applyFont="1" applyFill="1" applyBorder="1" applyAlignment="1" applyProtection="1">
      <alignment horizontal="right" wrapText="1"/>
    </xf>
    <xf numFmtId="3" fontId="2" fillId="0" borderId="0" xfId="0" applyNumberFormat="1" applyFont="1" applyAlignment="1" applyProtection="1">
      <alignment horizontal="right" wrapText="1"/>
    </xf>
    <xf numFmtId="3" fontId="2" fillId="0" borderId="0" xfId="0" applyNumberFormat="1" applyFont="1" applyAlignment="1" applyProtection="1">
      <alignment wrapText="1"/>
    </xf>
    <xf numFmtId="3" fontId="18" fillId="0" borderId="0" xfId="0" applyNumberFormat="1" applyFont="1" applyAlignment="1" applyProtection="1">
      <alignment horizontal="right" wrapText="1"/>
    </xf>
    <xf numFmtId="0" fontId="4" fillId="0" borderId="16" xfId="0" applyFont="1" applyBorder="1" applyAlignment="1" applyProtection="1">
      <alignment horizontal="right" wrapText="1"/>
    </xf>
    <xf numFmtId="3" fontId="18" fillId="0" borderId="0" xfId="0" applyNumberFormat="1" applyFont="1" applyAlignment="1" applyProtection="1">
      <alignment wrapText="1"/>
    </xf>
    <xf numFmtId="0" fontId="4" fillId="0" borderId="0" xfId="0" applyFont="1" applyAlignment="1" applyProtection="1">
      <alignment horizontal="right" wrapText="1"/>
    </xf>
    <xf numFmtId="0" fontId="4" fillId="0" borderId="4" xfId="0" applyFont="1" applyBorder="1" applyAlignment="1" applyProtection="1">
      <alignment wrapText="1"/>
    </xf>
    <xf numFmtId="0" fontId="4" fillId="0" borderId="18" xfId="0" applyFont="1" applyBorder="1" applyAlignment="1" applyProtection="1">
      <alignment wrapText="1"/>
    </xf>
    <xf numFmtId="3" fontId="4" fillId="0" borderId="18" xfId="0" applyNumberFormat="1" applyFont="1" applyBorder="1" applyAlignment="1" applyProtection="1">
      <alignment horizontal="right" wrapText="1"/>
    </xf>
    <xf numFmtId="0" fontId="4" fillId="0" borderId="18" xfId="0" applyFont="1" applyBorder="1" applyAlignment="1" applyProtection="1">
      <alignment horizontal="center" wrapText="1"/>
    </xf>
    <xf numFmtId="4" fontId="4" fillId="0" borderId="18" xfId="0" applyNumberFormat="1" applyFont="1" applyBorder="1" applyAlignment="1" applyProtection="1">
      <alignment wrapText="1"/>
    </xf>
    <xf numFmtId="3" fontId="4" fillId="0" borderId="5" xfId="0" applyNumberFormat="1" applyFont="1" applyBorder="1" applyAlignment="1" applyProtection="1">
      <alignment wrapText="1"/>
    </xf>
    <xf numFmtId="4" fontId="4" fillId="0" borderId="19" xfId="0" applyNumberFormat="1" applyFont="1" applyBorder="1" applyAlignment="1" applyProtection="1">
      <alignment wrapText="1"/>
    </xf>
    <xf numFmtId="4" fontId="4" fillId="0" borderId="18" xfId="0" applyNumberFormat="1" applyFont="1" applyBorder="1" applyAlignment="1" applyProtection="1">
      <alignment horizontal="center" wrapText="1"/>
    </xf>
    <xf numFmtId="3" fontId="19" fillId="0" borderId="5" xfId="0" applyNumberFormat="1" applyFont="1" applyBorder="1" applyAlignment="1" applyProtection="1">
      <alignment wrapText="1"/>
    </xf>
    <xf numFmtId="0" fontId="12" fillId="0" borderId="0" xfId="0" applyFont="1" applyProtection="1"/>
    <xf numFmtId="0" fontId="0" fillId="0" borderId="0" xfId="0" applyAlignment="1" applyProtection="1">
      <alignment wrapText="1"/>
    </xf>
    <xf numFmtId="0" fontId="25" fillId="8" borderId="20" xfId="0" applyFont="1" applyFill="1" applyBorder="1" applyAlignment="1" applyProtection="1">
      <alignment horizontal="center" vertical="center" wrapText="1"/>
    </xf>
    <xf numFmtId="0" fontId="23" fillId="11" borderId="0" xfId="0" applyFont="1" applyFill="1" applyAlignment="1" applyProtection="1">
      <alignment horizontal="left" vertical="center" wrapText="1"/>
    </xf>
    <xf numFmtId="0" fontId="4" fillId="0" borderId="15" xfId="0" applyFont="1" applyBorder="1" applyAlignment="1" applyProtection="1">
      <alignment horizontal="right"/>
    </xf>
    <xf numFmtId="165" fontId="15" fillId="0" borderId="3" xfId="0" applyNumberFormat="1" applyFont="1" applyBorder="1" applyProtection="1"/>
    <xf numFmtId="0" fontId="4" fillId="0" borderId="15" xfId="0" applyFont="1" applyFill="1" applyBorder="1" applyAlignment="1" applyProtection="1">
      <alignment horizontal="right"/>
    </xf>
    <xf numFmtId="165" fontId="10" fillId="0" borderId="3" xfId="0" applyNumberFormat="1" applyFont="1" applyBorder="1" applyProtection="1"/>
    <xf numFmtId="165" fontId="0" fillId="0" borderId="3" xfId="0" applyNumberFormat="1" applyBorder="1" applyProtection="1"/>
    <xf numFmtId="3" fontId="11" fillId="0" borderId="3" xfId="0" applyNumberFormat="1" applyFont="1" applyBorder="1" applyAlignment="1" applyProtection="1">
      <alignment horizontal="right" vertical="center"/>
    </xf>
    <xf numFmtId="4" fontId="2" fillId="0" borderId="2" xfId="0" applyNumberFormat="1" applyFont="1" applyBorder="1" applyAlignment="1" applyProtection="1">
      <alignment wrapText="1"/>
      <protection locked="0"/>
    </xf>
    <xf numFmtId="4" fontId="2" fillId="0" borderId="0" xfId="0" applyNumberFormat="1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wrapText="1"/>
      <protection locked="0"/>
    </xf>
    <xf numFmtId="166" fontId="2" fillId="0" borderId="0" xfId="0" applyNumberFormat="1" applyFont="1" applyAlignment="1" applyProtection="1">
      <alignment horizontal="center" wrapText="1"/>
      <protection locked="0"/>
    </xf>
    <xf numFmtId="165" fontId="10" fillId="0" borderId="3" xfId="0" applyNumberFormat="1" applyFont="1" applyBorder="1" applyProtection="1">
      <protection locked="0"/>
    </xf>
    <xf numFmtId="165" fontId="10" fillId="0" borderId="15" xfId="0" applyNumberFormat="1" applyFont="1" applyBorder="1" applyProtection="1">
      <protection locked="0"/>
    </xf>
    <xf numFmtId="9" fontId="14" fillId="0" borderId="11" xfId="0" applyNumberFormat="1" applyFont="1" applyBorder="1" applyAlignment="1" applyProtection="1">
      <alignment horizontal="right" vertical="center"/>
      <protection locked="0"/>
    </xf>
    <xf numFmtId="0" fontId="22" fillId="10" borderId="0" xfId="0" applyFont="1" applyFill="1" applyAlignment="1" applyProtection="1">
      <alignment horizontal="left" vertical="center" wrapText="1"/>
    </xf>
    <xf numFmtId="0" fontId="8" fillId="4" borderId="0" xfId="0" applyFont="1" applyFill="1" applyAlignment="1" applyProtection="1">
      <alignment horizontal="center"/>
    </xf>
    <xf numFmtId="0" fontId="8" fillId="5" borderId="14" xfId="0" applyFont="1" applyFill="1" applyBorder="1" applyAlignment="1" applyProtection="1">
      <alignment horizontal="center"/>
    </xf>
    <xf numFmtId="0" fontId="8" fillId="5" borderId="12" xfId="0" applyFont="1" applyFill="1" applyBorder="1" applyAlignment="1" applyProtection="1">
      <alignment horizontal="center"/>
    </xf>
    <xf numFmtId="0" fontId="8" fillId="5" borderId="13" xfId="0" applyFont="1" applyFill="1" applyBorder="1" applyAlignment="1" applyProtection="1">
      <alignment horizontal="center"/>
    </xf>
    <xf numFmtId="0" fontId="13" fillId="7" borderId="3" xfId="0" applyFont="1" applyFill="1" applyBorder="1" applyAlignment="1" applyProtection="1">
      <alignment horizontal="left" wrapText="1"/>
    </xf>
    <xf numFmtId="0" fontId="13" fillId="4" borderId="3" xfId="0" applyFont="1" applyFill="1" applyBorder="1" applyAlignment="1" applyProtection="1">
      <alignment horizontal="left" wrapText="1"/>
    </xf>
    <xf numFmtId="0" fontId="26" fillId="11" borderId="19" xfId="0" applyFont="1" applyFill="1" applyBorder="1" applyAlignment="1" applyProtection="1">
      <alignment horizontal="left" vertical="center" wrapText="1"/>
    </xf>
    <xf numFmtId="0" fontId="24" fillId="9" borderId="0" xfId="0" applyFont="1" applyFill="1" applyAlignment="1" applyProtection="1">
      <alignment horizontal="left" vertical="center" wrapText="1"/>
    </xf>
    <xf numFmtId="0" fontId="8" fillId="7" borderId="4" xfId="0" applyFont="1" applyFill="1" applyBorder="1" applyAlignment="1" applyProtection="1">
      <alignment horizontal="left" wrapText="1"/>
    </xf>
    <xf numFmtId="0" fontId="8" fillId="7" borderId="5" xfId="0" applyFont="1" applyFill="1" applyBorder="1" applyAlignment="1" applyProtection="1">
      <alignment horizontal="left" wrapText="1"/>
    </xf>
    <xf numFmtId="0" fontId="8" fillId="4" borderId="4" xfId="0" applyFont="1" applyFill="1" applyBorder="1" applyAlignment="1" applyProtection="1">
      <alignment horizontal="left" wrapText="1"/>
    </xf>
    <xf numFmtId="0" fontId="8" fillId="4" borderId="5" xfId="0" applyFont="1" applyFill="1" applyBorder="1" applyAlignment="1" applyProtection="1">
      <alignment horizontal="left" wrapText="1"/>
    </xf>
    <xf numFmtId="0" fontId="8" fillId="6" borderId="6" xfId="0" applyFont="1" applyFill="1" applyBorder="1" applyAlignment="1" applyProtection="1">
      <alignment horizontal="left" vertical="center" wrapText="1"/>
    </xf>
    <xf numFmtId="0" fontId="8" fillId="6" borderId="7" xfId="0" applyFont="1" applyFill="1" applyBorder="1" applyAlignment="1" applyProtection="1">
      <alignment horizontal="left" vertical="center" wrapText="1"/>
    </xf>
    <xf numFmtId="0" fontId="8" fillId="6" borderId="8" xfId="0" applyFont="1" applyFill="1" applyBorder="1" applyAlignment="1" applyProtection="1">
      <alignment horizontal="left" vertical="center" wrapText="1"/>
    </xf>
    <xf numFmtId="0" fontId="8" fillId="6" borderId="9" xfId="0" applyFont="1" applyFill="1" applyBorder="1" applyAlignment="1" applyProtection="1">
      <alignment horizontal="left" vertical="center" wrapText="1"/>
    </xf>
    <xf numFmtId="165" fontId="14" fillId="0" borderId="10" xfId="0" applyNumberFormat="1" applyFont="1" applyBorder="1" applyAlignment="1" applyProtection="1">
      <alignment horizontal="right" vertical="center"/>
    </xf>
    <xf numFmtId="165" fontId="14" fillId="0" borderId="11" xfId="0" applyNumberFormat="1" applyFont="1" applyBorder="1" applyAlignment="1" applyProtection="1">
      <alignment horizontal="right" vertical="center"/>
    </xf>
    <xf numFmtId="0" fontId="13" fillId="6" borderId="4" xfId="0" applyFont="1" applyFill="1" applyBorder="1" applyAlignment="1" applyProtection="1">
      <alignment horizontal="left" vertical="center"/>
    </xf>
    <xf numFmtId="0" fontId="13" fillId="6" borderId="5" xfId="0" applyFont="1" applyFill="1" applyBorder="1" applyAlignment="1" applyProtection="1">
      <alignment horizontal="left" vertical="center"/>
    </xf>
    <xf numFmtId="0" fontId="0" fillId="0" borderId="4" xfId="0" applyBorder="1" applyAlignment="1" applyProtection="1">
      <alignment horizontal="center" wrapText="1"/>
    </xf>
    <xf numFmtId="0" fontId="0" fillId="0" borderId="5" xfId="0" applyBorder="1" applyAlignment="1" applyProtection="1">
      <alignment horizontal="center" wrapText="1"/>
    </xf>
    <xf numFmtId="2" fontId="20" fillId="0" borderId="10" xfId="0" applyNumberFormat="1" applyFont="1" applyBorder="1" applyAlignment="1" applyProtection="1">
      <alignment horizontal="right" vertical="center"/>
    </xf>
    <xf numFmtId="2" fontId="20" fillId="0" borderId="11" xfId="0" applyNumberFormat="1" applyFont="1" applyBorder="1" applyAlignment="1" applyProtection="1">
      <alignment horizontal="right" vertical="center" wrapText="1"/>
    </xf>
    <xf numFmtId="0" fontId="13" fillId="6" borderId="4" xfId="0" applyFont="1" applyFill="1" applyBorder="1" applyAlignment="1" applyProtection="1">
      <alignment horizontal="left" vertical="center" wrapText="1"/>
    </xf>
    <xf numFmtId="0" fontId="13" fillId="6" borderId="5" xfId="0" applyFont="1" applyFill="1" applyBorder="1" applyAlignment="1" applyProtection="1">
      <alignment horizontal="left" vertical="center" wrapText="1"/>
    </xf>
    <xf numFmtId="0" fontId="8" fillId="6" borderId="4" xfId="0" applyFont="1" applyFill="1" applyBorder="1" applyAlignment="1" applyProtection="1">
      <alignment horizontal="left" vertical="center" wrapText="1"/>
    </xf>
    <xf numFmtId="0" fontId="8" fillId="6" borderId="5" xfId="0" applyFont="1" applyFill="1" applyBorder="1" applyAlignment="1" applyProtection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top" wrapText="1"/>
    </xf>
    <xf numFmtId="0" fontId="13" fillId="7" borderId="4" xfId="0" applyFont="1" applyFill="1" applyBorder="1" applyAlignment="1" applyProtection="1">
      <alignment horizontal="left"/>
    </xf>
    <xf numFmtId="0" fontId="13" fillId="7" borderId="5" xfId="0" applyFont="1" applyFill="1" applyBorder="1" applyAlignment="1" applyProtection="1">
      <alignment horizontal="left"/>
    </xf>
  </cellXfs>
  <cellStyles count="3">
    <cellStyle name="Komma" xfId="1" xr:uid="{00000000-0005-0000-0000-000000000000}"/>
    <cellStyle name="Link" xfId="2" xr:uid="{00000000-0005-0000-0000-000001000000}"/>
    <cellStyle name="Standard" xfId="0" builtinId="0"/>
  </cellStyles>
  <dxfs count="14">
    <dxf>
      <protection locked="1" hidden="0"/>
    </dxf>
    <dxf>
      <protection locked="1" hidden="0"/>
    </dxf>
    <dxf>
      <numFmt numFmtId="3" formatCode="#,##0"/>
      <protection locked="1" hidden="0"/>
    </dxf>
    <dxf>
      <protection locked="0" hidden="0"/>
    </dxf>
    <dxf>
      <protection locked="0" hidden="0"/>
    </dxf>
    <dxf>
      <protection locked="1" hidden="0"/>
    </dxf>
    <dxf>
      <protection locked="1" hidden="0"/>
    </dxf>
    <dxf>
      <alignment horizontal="right" vertical="bottom" textRotation="0" wrapText="1" justifyLastLine="0" shrinkToFit="0" readingOrder="0"/>
      <protection locked="0" hidden="0"/>
    </dxf>
    <dxf>
      <alignment horizontal="right" vertical="bottom" textRotation="0" wrapText="1" justifyLastLine="0" shrinkToFit="0" readingOrder="0"/>
      <protection locked="0" hidden="0"/>
    </dxf>
    <dxf>
      <protection locked="0" hidden="0"/>
    </dxf>
    <dxf>
      <protection locked="0" hidden="0"/>
    </dxf>
    <dxf>
      <protection locked="1" hidden="0"/>
    </dxf>
    <dxf>
      <protection locked="1" hidden="0"/>
    </dxf>
    <dxf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6288</xdr:rowOff>
    </xdr:from>
    <xdr:to>
      <xdr:col>1</xdr:col>
      <xdr:colOff>275716</xdr:colOff>
      <xdr:row>6</xdr:row>
      <xdr:rowOff>75572</xdr:rowOff>
    </xdr:to>
    <xdr:pic>
      <xdr:nvPicPr>
        <xdr:cNvPr id="2" name="/xl/media/image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288"/>
          <a:ext cx="1113916" cy="1202759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238126</xdr:colOff>
      <xdr:row>0</xdr:row>
      <xdr:rowOff>0</xdr:rowOff>
    </xdr:from>
    <xdr:to>
      <xdr:col>4</xdr:col>
      <xdr:colOff>419100</xdr:colOff>
      <xdr:row>6</xdr:row>
      <xdr:rowOff>101527</xdr:rowOff>
    </xdr:to>
    <xdr:pic>
      <xdr:nvPicPr>
        <xdr:cNvPr id="3" name="/xl/media/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76326" y="0"/>
          <a:ext cx="4933949" cy="1235002"/>
        </a:xfrm>
        <a:prstGeom prst="rect">
          <a:avLst/>
        </a:prstGeom>
      </xdr:spPr>
    </xdr:pic>
    <xdr:clientData/>
  </xdr:twoCellAnchor>
  <xdr:twoCellAnchor editAs="oneCell">
    <xdr:from>
      <xdr:col>4</xdr:col>
      <xdr:colOff>889001</xdr:colOff>
      <xdr:row>0</xdr:row>
      <xdr:rowOff>12700</xdr:rowOff>
    </xdr:from>
    <xdr:to>
      <xdr:col>6</xdr:col>
      <xdr:colOff>423488</xdr:colOff>
      <xdr:row>6</xdr:row>
      <xdr:rowOff>14085</xdr:rowOff>
    </xdr:to>
    <xdr:pic>
      <xdr:nvPicPr>
        <xdr:cNvPr id="4" name="/xl/media/image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480176" y="12700"/>
          <a:ext cx="2277687" cy="113486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B10:L15" headerRowDxfId="13" dataDxfId="12" totalsRowDxfId="11">
  <tableColumns count="11">
    <tableColumn id="1" xr3:uid="{00000000-0010-0000-0000-000001000000}" name="Fahrzeug" dataDxfId="10"/>
    <tableColumn id="2" xr3:uid="{00000000-0010-0000-0000-000002000000}" name="Kraftstoff" dataDxfId="9"/>
    <tableColumn id="3" xr3:uid="{00000000-0010-0000-0000-000003000000}" name="Laufleistung_x000a_km pro Jahr" dataDxfId="8"/>
    <tableColumn id="4" xr3:uid="{00000000-0010-0000-0000-000004000000}" name="Durchschnittlicher Verbrauch_x000a_Liter pro 100 km" dataDxfId="7"/>
    <tableColumn id="5" xr3:uid="{00000000-0010-0000-0000-000005000000}" name="Gesamtverbrauch_x000a_Liter pro Jahr" dataDxfId="6">
      <calculatedColumnFormula>IF(OR(D11="",E11=""),0,D11*E11/100)</calculatedColumnFormula>
    </tableColumn>
    <tableColumn id="6" xr3:uid="{00000000-0010-0000-0000-000006000000}" name="CO₂-Äquivalente inkl. Vorkette_x000a_kg pro Jahr" dataDxfId="5">
      <calculatedColumnFormula>IF(C11="","",IFERROR(VLOOKUP(C11,Grunddaten!$A$3:$B$4,2,FALSE)*F11,""))</calculatedColumnFormula>
    </tableColumn>
    <tableColumn id="7" xr3:uid="{00000000-0010-0000-0000-000007000000}" name="Energieträger Neufahrzeug" dataDxfId="4"/>
    <tableColumn id="8" xr3:uid="{00000000-0010-0000-0000-000008000000}" name="Durchschnittlicher Verbrauch_x000a_kWh/100 km" dataDxfId="3"/>
    <tableColumn id="9" xr3:uid="{00000000-0010-0000-0000-000009000000}" name="Gesamtverbrauch_x000a_kWh pro Jahr" dataDxfId="2"/>
    <tableColumn id="10" xr3:uid="{00000000-0010-0000-0000-00000A000000}" name="CO₂-Äquivalente inkl. Vorkette_x000a_kg pro Jahr " dataDxfId="1"/>
    <tableColumn id="11" xr3:uid="{00000000-0010-0000-0000-00000B000000}" name="CO₂-Einsparung_x000a_kg pro Jah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 2013 – 2022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42"/>
  <sheetViews>
    <sheetView showGridLines="0" tabSelected="1" zoomScaleNormal="100" workbookViewId="0">
      <selection activeCell="F25" sqref="F25:L26"/>
    </sheetView>
  </sheetViews>
  <sheetFormatPr baseColWidth="10" defaultColWidth="11" defaultRowHeight="14.25" x14ac:dyDescent="0.2"/>
  <cols>
    <col min="1" max="1" width="11" style="19"/>
    <col min="2" max="2" width="24" style="19" customWidth="1"/>
    <col min="3" max="3" width="24.375" style="19" customWidth="1"/>
    <col min="4" max="4" width="14" style="19" customWidth="1"/>
    <col min="5" max="6" width="18" style="19" customWidth="1"/>
    <col min="7" max="7" width="18" style="46" customWidth="1"/>
    <col min="8" max="8" width="24" style="46" customWidth="1"/>
    <col min="9" max="9" width="18" style="46" customWidth="1"/>
    <col min="10" max="12" width="18" style="19" customWidth="1"/>
    <col min="13" max="16384" width="11" style="19"/>
  </cols>
  <sheetData>
    <row r="2" spans="1:12" ht="15" customHeight="1" x14ac:dyDescent="0.2"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15" customHeight="1" x14ac:dyDescent="0.2"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ht="15" customHeight="1" x14ac:dyDescent="0.2"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2" ht="15" customHeight="1" x14ac:dyDescent="0.2"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2" ht="15" customHeight="1" x14ac:dyDescent="0.2"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ht="15" customHeight="1" x14ac:dyDescent="0.2"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9" spans="1:12" ht="15" x14ac:dyDescent="0.25">
      <c r="B9" s="63" t="s">
        <v>0</v>
      </c>
      <c r="C9" s="63"/>
      <c r="D9" s="63"/>
      <c r="E9" s="63"/>
      <c r="F9" s="63"/>
      <c r="G9" s="63"/>
      <c r="H9" s="64" t="s">
        <v>1</v>
      </c>
      <c r="I9" s="65"/>
      <c r="J9" s="65"/>
      <c r="K9" s="65"/>
      <c r="L9" s="66"/>
    </row>
    <row r="10" spans="1:12" ht="72" customHeight="1" x14ac:dyDescent="0.2">
      <c r="A10" s="22" t="s">
        <v>73</v>
      </c>
      <c r="B10" s="23" t="s">
        <v>2</v>
      </c>
      <c r="C10" s="23" t="s">
        <v>3</v>
      </c>
      <c r="D10" s="24" t="s">
        <v>4</v>
      </c>
      <c r="E10" s="24" t="s">
        <v>5</v>
      </c>
      <c r="F10" s="24" t="s">
        <v>6</v>
      </c>
      <c r="G10" s="24" t="s">
        <v>7</v>
      </c>
      <c r="H10" s="25" t="s">
        <v>8</v>
      </c>
      <c r="I10" s="26" t="s">
        <v>9</v>
      </c>
      <c r="J10" s="27" t="s">
        <v>10</v>
      </c>
      <c r="K10" s="27" t="s">
        <v>11</v>
      </c>
      <c r="L10" s="28" t="s">
        <v>12</v>
      </c>
    </row>
    <row r="11" spans="1:12" ht="15" x14ac:dyDescent="0.25">
      <c r="A11" s="29" t="s">
        <v>74</v>
      </c>
      <c r="B11" s="17" t="s">
        <v>79</v>
      </c>
      <c r="C11" s="18" t="s">
        <v>13</v>
      </c>
      <c r="D11" s="16">
        <v>10000</v>
      </c>
      <c r="E11" s="15">
        <v>14</v>
      </c>
      <c r="F11" s="30">
        <f>IF(OR(D11="",E11=""),0,D11*E11/100)</f>
        <v>1400</v>
      </c>
      <c r="G11" s="31">
        <f>IF(C11="","",IFERROR(VLOOKUP(C11,Grunddaten!$A$3:$B$4,2,FALSE)*F11,""))</f>
        <v>4760</v>
      </c>
      <c r="H11" s="55" t="s">
        <v>14</v>
      </c>
      <c r="I11" s="58">
        <v>25</v>
      </c>
      <c r="J11" s="30">
        <f>IF(OR(D11="",I11=""),0,D11*I11/100)</f>
        <v>2500</v>
      </c>
      <c r="K11" s="30">
        <f>IF(H11="","",IFERROR(VLOOKUP(H11,Grunddaten!$A$9:$B$10,2,FALSE)*J11,""))</f>
        <v>100</v>
      </c>
      <c r="L11" s="32">
        <f>IF(OR(G11="",K11=""),"",G11-K11)</f>
        <v>4660</v>
      </c>
    </row>
    <row r="12" spans="1:12" ht="15" x14ac:dyDescent="0.25">
      <c r="A12" s="33" t="s">
        <v>75</v>
      </c>
      <c r="B12" s="17" t="s">
        <v>80</v>
      </c>
      <c r="C12" s="18" t="s">
        <v>15</v>
      </c>
      <c r="D12" s="16">
        <v>13000</v>
      </c>
      <c r="E12" s="15">
        <v>7</v>
      </c>
      <c r="F12" s="30">
        <f>IF(OR(D12="",E12=""),0,D12*E12/100)</f>
        <v>910</v>
      </c>
      <c r="G12" s="31">
        <f>IF(C12="","",IFERROR(VLOOKUP(C12,Grunddaten!$A$3:$B$4,2,FALSE)*F12,""))</f>
        <v>2875.6</v>
      </c>
      <c r="H12" s="55" t="s">
        <v>16</v>
      </c>
      <c r="I12" s="58">
        <v>15</v>
      </c>
      <c r="J12" s="30">
        <f>IF(OR(D12="",I12=""),0,D12*I12/100)</f>
        <v>1950</v>
      </c>
      <c r="K12" s="30">
        <f>IF(H12="","",IFERROR(VLOOKUP(H12,Grunddaten!$A$9:$B$10,2,FALSE)*J12,""))</f>
        <v>670.8</v>
      </c>
      <c r="L12" s="32">
        <f>IF(OR(G12="",K12=""),"",G12-K12)</f>
        <v>2204.8000000000002</v>
      </c>
    </row>
    <row r="13" spans="1:12" ht="15" x14ac:dyDescent="0.25">
      <c r="A13" s="29" t="s">
        <v>76</v>
      </c>
      <c r="B13" s="17" t="s">
        <v>81</v>
      </c>
      <c r="C13" s="18" t="s">
        <v>13</v>
      </c>
      <c r="D13" s="16">
        <v>5000</v>
      </c>
      <c r="E13" s="15">
        <v>15</v>
      </c>
      <c r="F13" s="30">
        <f>IF(OR(D13="",E13=""),0,D13*E13/100)</f>
        <v>750</v>
      </c>
      <c r="G13" s="31">
        <f>IF(C13="","",IFERROR(VLOOKUP(C13,Grunddaten!$A$3:$B$4,2,FALSE)*F13,""))</f>
        <v>2550</v>
      </c>
      <c r="H13" s="55" t="s">
        <v>14</v>
      </c>
      <c r="I13" s="56">
        <v>25</v>
      </c>
      <c r="J13" s="30">
        <f>IF(OR(D13="",I13=""),0,D13*I13/100)</f>
        <v>1250</v>
      </c>
      <c r="K13" s="30">
        <f>IF(H13="","",IFERROR(VLOOKUP(H13,Grunddaten!$A$9:$B$10,2,FALSE)*J13,""))</f>
        <v>50</v>
      </c>
      <c r="L13" s="34">
        <f>IF(OR(G13="",K13=""),"",G13-K13)</f>
        <v>2500</v>
      </c>
    </row>
    <row r="14" spans="1:12" ht="15" x14ac:dyDescent="0.25">
      <c r="A14" s="35" t="s">
        <v>77</v>
      </c>
      <c r="B14" s="57"/>
      <c r="C14" s="16"/>
      <c r="D14" s="15"/>
      <c r="E14" s="16"/>
      <c r="F14" s="30">
        <f>IF(OR(D14="",E14=""),0,D14*E14/100)</f>
        <v>0</v>
      </c>
      <c r="G14" s="31" t="str">
        <f>IF(C14="","",IFERROR(VLOOKUP(C14,Grunddaten!$A$3:$B$4,2,FALSE)*F14,""))</f>
        <v/>
      </c>
      <c r="H14" s="55"/>
      <c r="I14" s="16"/>
      <c r="J14" s="30"/>
      <c r="K14" s="34"/>
      <c r="L14" s="34"/>
    </row>
    <row r="15" spans="1:12" ht="15" x14ac:dyDescent="0.25">
      <c r="A15" s="29" t="s">
        <v>78</v>
      </c>
      <c r="B15" s="17"/>
      <c r="C15" s="18"/>
      <c r="D15" s="16"/>
      <c r="E15" s="15"/>
      <c r="F15" s="30">
        <f>IF(OR(D15="",E15=""),0,D15*E15/100)</f>
        <v>0</v>
      </c>
      <c r="G15" s="31" t="str">
        <f>IF(C15="","",IFERROR(VLOOKUP(C15,Grunddaten!$A$3:$B$4,2,FALSE)*F15,""))</f>
        <v/>
      </c>
      <c r="H15" s="55"/>
      <c r="I15" s="56"/>
      <c r="J15" s="30"/>
      <c r="K15" s="30"/>
      <c r="L15" s="34"/>
    </row>
    <row r="16" spans="1:12" ht="15" x14ac:dyDescent="0.25">
      <c r="B16" s="36" t="s">
        <v>17</v>
      </c>
      <c r="C16" s="37"/>
      <c r="D16" s="38">
        <f>SUM(D11:D15)</f>
        <v>28000</v>
      </c>
      <c r="E16" s="39"/>
      <c r="F16" s="40"/>
      <c r="G16" s="41">
        <f>SUM(G11:G15)</f>
        <v>10185.6</v>
      </c>
      <c r="H16" s="42"/>
      <c r="I16" s="40"/>
      <c r="J16" s="43"/>
      <c r="K16" s="38">
        <f>SUM(K11:K15)</f>
        <v>820.8</v>
      </c>
      <c r="L16" s="44">
        <f>SUM(L11:L15)</f>
        <v>9364.7999999999993</v>
      </c>
    </row>
    <row r="19" spans="1:12" ht="15" x14ac:dyDescent="0.25">
      <c r="B19" s="45" t="s">
        <v>18</v>
      </c>
    </row>
    <row r="20" spans="1:12" ht="15" x14ac:dyDescent="0.25">
      <c r="B20" s="45"/>
    </row>
    <row r="21" spans="1:12" ht="9.75" customHeight="1" x14ac:dyDescent="0.25">
      <c r="D21" s="45"/>
      <c r="E21" s="45"/>
    </row>
    <row r="22" spans="1:12" ht="27.75" customHeight="1" x14ac:dyDescent="0.2">
      <c r="A22" s="47" t="s">
        <v>73</v>
      </c>
      <c r="B22" s="69" t="s">
        <v>82</v>
      </c>
      <c r="C22" s="69"/>
      <c r="D22" s="48"/>
      <c r="E22" s="48"/>
      <c r="F22" s="70" t="s">
        <v>63</v>
      </c>
      <c r="G22" s="70"/>
      <c r="H22" s="70"/>
      <c r="I22" s="70"/>
      <c r="J22" s="70"/>
      <c r="K22" s="70"/>
      <c r="L22" s="70"/>
    </row>
    <row r="23" spans="1:12" ht="30" customHeight="1" x14ac:dyDescent="0.25">
      <c r="A23" s="49" t="s">
        <v>74</v>
      </c>
      <c r="B23" s="94" t="s">
        <v>89</v>
      </c>
      <c r="C23" s="95"/>
      <c r="D23" s="14">
        <v>50000</v>
      </c>
      <c r="F23" s="62" t="s">
        <v>96</v>
      </c>
      <c r="G23" s="62"/>
      <c r="H23" s="62"/>
      <c r="I23" s="62"/>
      <c r="J23" s="62"/>
      <c r="K23" s="62"/>
      <c r="L23" s="62"/>
    </row>
    <row r="24" spans="1:12" ht="30" customHeight="1" x14ac:dyDescent="0.25">
      <c r="A24" s="49" t="s">
        <v>75</v>
      </c>
      <c r="B24" s="94" t="s">
        <v>90</v>
      </c>
      <c r="C24" s="95"/>
      <c r="D24" s="14">
        <v>30000</v>
      </c>
      <c r="F24" s="62"/>
      <c r="G24" s="62"/>
      <c r="H24" s="62"/>
      <c r="I24" s="62"/>
      <c r="J24" s="62"/>
      <c r="K24" s="62"/>
      <c r="L24" s="62"/>
    </row>
    <row r="25" spans="1:12" ht="30" customHeight="1" x14ac:dyDescent="0.25">
      <c r="A25" s="51" t="s">
        <v>76</v>
      </c>
      <c r="B25" s="67" t="s">
        <v>90</v>
      </c>
      <c r="C25" s="67"/>
      <c r="D25" s="14">
        <v>50000</v>
      </c>
      <c r="F25" s="62" t="s">
        <v>92</v>
      </c>
      <c r="G25" s="62"/>
      <c r="H25" s="62"/>
      <c r="I25" s="62"/>
      <c r="J25" s="62"/>
      <c r="K25" s="62"/>
      <c r="L25" s="62"/>
    </row>
    <row r="26" spans="1:12" ht="30" customHeight="1" x14ac:dyDescent="0.25">
      <c r="A26" s="51" t="s">
        <v>77</v>
      </c>
      <c r="B26" s="67" t="s">
        <v>90</v>
      </c>
      <c r="C26" s="67"/>
      <c r="D26" s="14"/>
      <c r="F26" s="62"/>
      <c r="G26" s="62"/>
      <c r="H26" s="62"/>
      <c r="I26" s="62"/>
      <c r="J26" s="62"/>
      <c r="K26" s="62"/>
      <c r="L26" s="62"/>
    </row>
    <row r="27" spans="1:12" ht="30" customHeight="1" x14ac:dyDescent="0.25">
      <c r="A27" s="51" t="s">
        <v>78</v>
      </c>
      <c r="B27" s="67" t="s">
        <v>89</v>
      </c>
      <c r="C27" s="67"/>
      <c r="D27" s="14"/>
      <c r="F27" s="62" t="s">
        <v>93</v>
      </c>
      <c r="G27" s="62"/>
      <c r="H27" s="62"/>
      <c r="I27" s="62"/>
      <c r="J27" s="62"/>
      <c r="K27" s="62"/>
      <c r="L27" s="62"/>
    </row>
    <row r="28" spans="1:12" ht="33.75" customHeight="1" x14ac:dyDescent="0.25">
      <c r="B28" s="71" t="s">
        <v>64</v>
      </c>
      <c r="C28" s="72"/>
      <c r="D28" s="50">
        <f>SUM(D23:D27)</f>
        <v>130000</v>
      </c>
      <c r="F28" s="62"/>
      <c r="G28" s="62"/>
      <c r="H28" s="62"/>
      <c r="I28" s="62"/>
      <c r="J28" s="62"/>
      <c r="K28" s="62"/>
      <c r="L28" s="62"/>
    </row>
    <row r="29" spans="1:12" ht="30" customHeight="1" x14ac:dyDescent="0.25">
      <c r="A29" s="49" t="s">
        <v>84</v>
      </c>
      <c r="B29" s="68" t="s">
        <v>91</v>
      </c>
      <c r="C29" s="68"/>
      <c r="D29" s="59">
        <v>25000</v>
      </c>
      <c r="F29" s="62" t="s">
        <v>94</v>
      </c>
      <c r="G29" s="62"/>
      <c r="H29" s="62"/>
      <c r="I29" s="62"/>
      <c r="J29" s="62"/>
      <c r="K29" s="62"/>
      <c r="L29" s="62"/>
    </row>
    <row r="30" spans="1:12" ht="30" customHeight="1" x14ac:dyDescent="0.25">
      <c r="A30" s="49" t="s">
        <v>85</v>
      </c>
      <c r="B30" s="68" t="s">
        <v>91</v>
      </c>
      <c r="C30" s="68"/>
      <c r="D30" s="59">
        <v>15000</v>
      </c>
      <c r="F30" s="62"/>
      <c r="G30" s="62"/>
      <c r="H30" s="62"/>
      <c r="I30" s="62"/>
      <c r="J30" s="62"/>
      <c r="K30" s="62"/>
      <c r="L30" s="62"/>
    </row>
    <row r="31" spans="1:12" ht="30" customHeight="1" x14ac:dyDescent="0.25">
      <c r="A31" s="49" t="s">
        <v>86</v>
      </c>
      <c r="B31" s="68" t="s">
        <v>91</v>
      </c>
      <c r="C31" s="68"/>
      <c r="D31" s="59"/>
      <c r="F31" s="62" t="s">
        <v>95</v>
      </c>
      <c r="G31" s="62"/>
      <c r="H31" s="62"/>
      <c r="I31" s="62"/>
      <c r="J31" s="62"/>
      <c r="K31" s="62"/>
      <c r="L31" s="62"/>
    </row>
    <row r="32" spans="1:12" ht="30" customHeight="1" x14ac:dyDescent="0.25">
      <c r="A32" s="49" t="s">
        <v>87</v>
      </c>
      <c r="B32" s="68" t="s">
        <v>91</v>
      </c>
      <c r="C32" s="68"/>
      <c r="D32" s="60"/>
      <c r="F32" s="62"/>
      <c r="G32" s="62"/>
      <c r="H32" s="62"/>
      <c r="I32" s="62"/>
      <c r="J32" s="62"/>
      <c r="K32" s="62"/>
      <c r="L32" s="62"/>
    </row>
    <row r="33" spans="1:12" ht="30" customHeight="1" x14ac:dyDescent="0.25">
      <c r="A33" s="49" t="s">
        <v>88</v>
      </c>
      <c r="B33" s="68" t="s">
        <v>91</v>
      </c>
      <c r="C33" s="68"/>
      <c r="D33" s="60"/>
      <c r="G33" s="19"/>
      <c r="H33" s="19"/>
      <c r="I33" s="19"/>
    </row>
    <row r="34" spans="1:12" ht="34.5" customHeight="1" x14ac:dyDescent="0.25">
      <c r="B34" s="73" t="s">
        <v>65</v>
      </c>
      <c r="C34" s="74"/>
      <c r="D34" s="52">
        <f>SUM(D29:D33)</f>
        <v>40000</v>
      </c>
      <c r="G34" s="19"/>
      <c r="H34" s="19"/>
      <c r="I34" s="19"/>
    </row>
    <row r="35" spans="1:12" ht="23.1" customHeight="1" x14ac:dyDescent="0.2">
      <c r="B35" s="83"/>
      <c r="C35" s="84"/>
      <c r="D35" s="53"/>
      <c r="G35" s="19"/>
      <c r="H35" s="19"/>
      <c r="I35" s="19"/>
    </row>
    <row r="36" spans="1:12" ht="30" customHeight="1" x14ac:dyDescent="0.2">
      <c r="B36" s="75" t="s">
        <v>66</v>
      </c>
      <c r="C36" s="76"/>
      <c r="D36" s="79">
        <f>D28-D34</f>
        <v>90000</v>
      </c>
      <c r="G36" s="19"/>
      <c r="H36" s="19"/>
      <c r="I36" s="19"/>
    </row>
    <row r="37" spans="1:12" ht="23.1" customHeight="1" x14ac:dyDescent="0.2">
      <c r="B37" s="77"/>
      <c r="C37" s="78"/>
      <c r="D37" s="80"/>
      <c r="G37" s="19"/>
      <c r="H37" s="19"/>
      <c r="I37" s="19"/>
    </row>
    <row r="38" spans="1:12" ht="20.100000000000001" customHeight="1" x14ac:dyDescent="0.2">
      <c r="B38" s="89" t="s">
        <v>19</v>
      </c>
      <c r="C38" s="90"/>
      <c r="D38" s="61">
        <v>0.5</v>
      </c>
      <c r="G38" s="19"/>
      <c r="H38" s="19"/>
      <c r="I38" s="19"/>
    </row>
    <row r="39" spans="1:12" ht="27" customHeight="1" x14ac:dyDescent="0.2">
      <c r="B39" s="87" t="s">
        <v>20</v>
      </c>
      <c r="C39" s="88"/>
      <c r="D39" s="54">
        <f>D36*D38</f>
        <v>45000</v>
      </c>
      <c r="G39" s="19"/>
      <c r="H39" s="19"/>
      <c r="I39" s="19"/>
    </row>
    <row r="40" spans="1:12" ht="24" customHeight="1" x14ac:dyDescent="0.2">
      <c r="B40" s="81" t="s">
        <v>21</v>
      </c>
      <c r="C40" s="82"/>
      <c r="D40" s="54">
        <f>L16</f>
        <v>9364.7999999999993</v>
      </c>
      <c r="G40" s="19"/>
      <c r="H40" s="19"/>
      <c r="I40" s="19"/>
    </row>
    <row r="41" spans="1:12" x14ac:dyDescent="0.2">
      <c r="B41" s="75" t="s">
        <v>83</v>
      </c>
      <c r="C41" s="76"/>
      <c r="D41" s="85">
        <f>IF(D39&gt;0,D40/D39,0)</f>
        <v>0.20810666666666666</v>
      </c>
      <c r="G41" s="19"/>
      <c r="H41" s="19"/>
      <c r="I41" s="19"/>
    </row>
    <row r="42" spans="1:12" ht="36" customHeight="1" x14ac:dyDescent="0.2">
      <c r="B42" s="77"/>
      <c r="C42" s="78"/>
      <c r="D42" s="86" t="s">
        <v>22</v>
      </c>
      <c r="E42" s="46"/>
      <c r="F42" s="46"/>
      <c r="J42" s="46"/>
      <c r="K42" s="46"/>
      <c r="L42" s="46"/>
    </row>
  </sheetData>
  <sheetProtection algorithmName="SHA-512" hashValue="TSZELV5w8zpTOt2L3P3FZErQxn6cBd2yBpTDQX2FsVMIR4UL5smu9IR+rJXvtjJyqlYqiEemTLo9/J38RsHxKA==" saltValue="yjjaUFD99Hx/4v0II1ld1w==" spinCount="100000" sheet="1" objects="1" scenarios="1"/>
  <mergeCells count="29">
    <mergeCell ref="D36:D37"/>
    <mergeCell ref="B40:C40"/>
    <mergeCell ref="B35:C35"/>
    <mergeCell ref="B41:C42"/>
    <mergeCell ref="D41:D42"/>
    <mergeCell ref="B39:C39"/>
    <mergeCell ref="B38:C38"/>
    <mergeCell ref="B28:C28"/>
    <mergeCell ref="B34:C34"/>
    <mergeCell ref="B36:C37"/>
    <mergeCell ref="B31:C31"/>
    <mergeCell ref="B32:C32"/>
    <mergeCell ref="B33:C33"/>
    <mergeCell ref="F31:L32"/>
    <mergeCell ref="B9:G9"/>
    <mergeCell ref="H9:L9"/>
    <mergeCell ref="B23:C23"/>
    <mergeCell ref="B29:C29"/>
    <mergeCell ref="B24:C24"/>
    <mergeCell ref="B25:C25"/>
    <mergeCell ref="B22:C22"/>
    <mergeCell ref="B26:C26"/>
    <mergeCell ref="B27:C27"/>
    <mergeCell ref="F22:L22"/>
    <mergeCell ref="F23:L24"/>
    <mergeCell ref="F25:L26"/>
    <mergeCell ref="F27:L28"/>
    <mergeCell ref="F29:L30"/>
    <mergeCell ref="B30:C30"/>
  </mergeCells>
  <conditionalFormatting sqref="D41">
    <cfRule type="dataBar" priority="5">
      <dataBar>
        <cfvo type="min"/>
        <cfvo type="max"/>
        <color rgb="FF5B9BD5"/>
      </dataBar>
    </cfRule>
    <cfRule type="dataBar" priority="6">
      <dataBar>
        <cfvo type="min"/>
        <cfvo type="max"/>
        <color rgb="FF5B9BD5"/>
      </dataBar>
    </cfRule>
    <cfRule type="dataBar" priority="7">
      <dataBar>
        <cfvo type="min"/>
        <cfvo type="max"/>
        <color rgb="FF5B9BD5"/>
      </dataBar>
      <extLst>
        <ext xmlns:x14="http://schemas.microsoft.com/office/spreadsheetml/2009/9/main" uri="{B025F937-C7B1-47D3-B67F-A62EFF666E3E}">
          <x14:id>{7CE9B01D-9026-C051-604C-54A72F52015B}</x14:id>
        </ext>
      </extLst>
    </cfRule>
  </conditionalFormatting>
  <dataValidations count="2">
    <dataValidation type="list" sqref="C11:C15" xr:uid="{00000000-0002-0000-0000-000000000000}">
      <formula1>"Diesel,Benzin"</formula1>
    </dataValidation>
    <dataValidation type="list" sqref="H11:H15" xr:uid="{00000000-0002-0000-0000-000001000000}">
      <formula1>"Strommix DE (2025),Ökostrom (marktbezogen)"</formula1>
    </dataValidation>
  </dataValidations>
  <pageMargins left="0.31496062992125984" right="0.31496062992125984" top="0.35433070866141736" bottom="0.35433070866141736" header="0.31496062992125984" footer="0.31496062992125984"/>
  <pageSetup paperSize="8" scale="80" orientation="landscape" r:id="rId1"/>
  <headerFooter>
    <oddFooter>&amp;L&amp;8TAB-12559/07.26</oddFooter>
  </headerFooter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CE9B01D-9026-C051-604C-54A72F52015B}">
            <x14:dataBar>
              <x14:cfvo type="min"/>
              <x14:cfvo type="max"/>
              <x14:negativeFillColor auto="1"/>
              <x14:axisColor auto="1"/>
            </x14:dataBar>
          </x14:cfRule>
          <xm:sqref>D41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24"/>
  <sheetViews>
    <sheetView zoomScaleNormal="100" workbookViewId="0">
      <selection activeCell="D29" sqref="D29"/>
    </sheetView>
  </sheetViews>
  <sheetFormatPr baseColWidth="10" defaultColWidth="11" defaultRowHeight="14.25" x14ac:dyDescent="0.2"/>
  <cols>
    <col min="1" max="2" width="29.5" customWidth="1"/>
    <col min="3" max="3" width="23.875" customWidth="1"/>
    <col min="4" max="4" width="37" customWidth="1"/>
    <col min="6" max="6" width="34.5" customWidth="1"/>
    <col min="7" max="8" width="31.625" customWidth="1"/>
    <col min="9" max="9" width="35.375" customWidth="1"/>
  </cols>
  <sheetData>
    <row r="2" spans="1:4" ht="16.5" x14ac:dyDescent="0.2">
      <c r="A2" s="2" t="s">
        <v>23</v>
      </c>
      <c r="B2" s="2" t="s">
        <v>24</v>
      </c>
      <c r="C2" s="2" t="s">
        <v>25</v>
      </c>
      <c r="D2" s="2" t="s">
        <v>26</v>
      </c>
    </row>
    <row r="3" spans="1:4" ht="16.5" x14ac:dyDescent="0.2">
      <c r="A3" s="11" t="s">
        <v>13</v>
      </c>
      <c r="B3" s="11">
        <v>3.4</v>
      </c>
      <c r="C3" s="11" t="s">
        <v>27</v>
      </c>
      <c r="D3" s="11" t="s">
        <v>28</v>
      </c>
    </row>
    <row r="4" spans="1:4" ht="16.5" x14ac:dyDescent="0.2">
      <c r="A4" s="12" t="s">
        <v>15</v>
      </c>
      <c r="B4" s="12">
        <v>3.16</v>
      </c>
      <c r="C4" s="12" t="s">
        <v>27</v>
      </c>
      <c r="D4" s="12" t="s">
        <v>29</v>
      </c>
    </row>
    <row r="6" spans="1:4" ht="13.7" customHeight="1" x14ac:dyDescent="0.2"/>
    <row r="7" spans="1:4" ht="16.5" x14ac:dyDescent="0.2">
      <c r="A7" s="1"/>
    </row>
    <row r="8" spans="1:4" ht="16.5" x14ac:dyDescent="0.2">
      <c r="A8" s="2" t="s">
        <v>23</v>
      </c>
      <c r="B8" s="2" t="s">
        <v>30</v>
      </c>
      <c r="C8" s="2" t="s">
        <v>25</v>
      </c>
      <c r="D8" s="2" t="s">
        <v>26</v>
      </c>
    </row>
    <row r="9" spans="1:4" ht="16.5" x14ac:dyDescent="0.2">
      <c r="A9" s="11" t="s">
        <v>16</v>
      </c>
      <c r="B9" s="11">
        <v>0.34399999999999997</v>
      </c>
      <c r="C9" s="11" t="s">
        <v>31</v>
      </c>
      <c r="D9" s="11" t="s">
        <v>32</v>
      </c>
    </row>
    <row r="10" spans="1:4" ht="16.5" x14ac:dyDescent="0.2">
      <c r="A10" s="4" t="s">
        <v>14</v>
      </c>
      <c r="B10" s="5">
        <v>0.04</v>
      </c>
      <c r="C10" s="4" t="s">
        <v>33</v>
      </c>
      <c r="D10" s="4" t="s">
        <v>72</v>
      </c>
    </row>
    <row r="15" spans="1:4" ht="16.5" x14ac:dyDescent="0.2">
      <c r="A15" s="91" t="s">
        <v>67</v>
      </c>
      <c r="B15" s="91"/>
      <c r="C15" s="91"/>
      <c r="D15" s="91"/>
    </row>
    <row r="16" spans="1:4" ht="16.5" x14ac:dyDescent="0.2">
      <c r="A16" s="92" t="s">
        <v>35</v>
      </c>
      <c r="B16" s="92"/>
      <c r="C16" s="92"/>
      <c r="D16" s="92"/>
    </row>
    <row r="17" spans="1:4" ht="16.5" x14ac:dyDescent="0.2">
      <c r="A17" s="7" t="s">
        <v>71</v>
      </c>
      <c r="B17" s="6"/>
      <c r="C17" s="6"/>
      <c r="D17" s="6"/>
    </row>
    <row r="18" spans="1:4" ht="16.5" x14ac:dyDescent="0.2">
      <c r="A18" s="7" t="s">
        <v>70</v>
      </c>
      <c r="B18" s="6"/>
      <c r="C18" s="6"/>
      <c r="D18" s="6"/>
    </row>
    <row r="19" spans="1:4" x14ac:dyDescent="0.2">
      <c r="A19" s="6"/>
      <c r="B19" s="6"/>
      <c r="C19" s="6"/>
      <c r="D19" s="6"/>
    </row>
    <row r="20" spans="1:4" ht="15" x14ac:dyDescent="0.25">
      <c r="A20" s="10" t="s">
        <v>38</v>
      </c>
      <c r="B20" s="6"/>
      <c r="C20" s="6"/>
      <c r="D20" s="6"/>
    </row>
    <row r="21" spans="1:4" ht="72.75" customHeight="1" x14ac:dyDescent="0.2">
      <c r="A21" s="93" t="s">
        <v>68</v>
      </c>
      <c r="B21" s="93"/>
      <c r="C21" s="93"/>
      <c r="D21" s="93"/>
    </row>
    <row r="24" spans="1:4" ht="16.5" x14ac:dyDescent="0.3">
      <c r="A24" s="13" t="s">
        <v>69</v>
      </c>
    </row>
  </sheetData>
  <mergeCells count="3">
    <mergeCell ref="A15:D15"/>
    <mergeCell ref="A16:D16"/>
    <mergeCell ref="A21:D21"/>
  </mergeCells>
  <pageMargins left="0.7" right="0.7" top="0.75" bottom="0.75" header="0.3" footer="0.3"/>
  <pageSetup paperSize="9" orientation="landscape" r:id="rId1"/>
  <headerFooter>
    <oddFooter>&amp;L&amp;8TAB-12559/07.26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D28"/>
  <sheetViews>
    <sheetView workbookViewId="0"/>
  </sheetViews>
  <sheetFormatPr baseColWidth="10" defaultColWidth="11" defaultRowHeight="14.25" x14ac:dyDescent="0.2"/>
  <cols>
    <col min="1" max="2" width="29.5" customWidth="1"/>
    <col min="3" max="3" width="23.875" customWidth="1"/>
    <col min="4" max="4" width="37" customWidth="1"/>
    <col min="6" max="6" width="34.5" customWidth="1"/>
    <col min="7" max="8" width="31.625" customWidth="1"/>
    <col min="9" max="9" width="35.375" customWidth="1"/>
  </cols>
  <sheetData>
    <row r="2" spans="1:4" ht="33" x14ac:dyDescent="0.2">
      <c r="A2" s="2" t="s">
        <v>23</v>
      </c>
      <c r="B2" s="2" t="s">
        <v>39</v>
      </c>
      <c r="C2" s="2" t="s">
        <v>25</v>
      </c>
      <c r="D2" s="2" t="s">
        <v>26</v>
      </c>
    </row>
    <row r="3" spans="1:4" ht="16.5" x14ac:dyDescent="0.2">
      <c r="A3" s="3" t="s">
        <v>16</v>
      </c>
      <c r="B3" s="3">
        <v>0.34399999999999997</v>
      </c>
      <c r="C3" s="3" t="s">
        <v>31</v>
      </c>
      <c r="D3" s="3" t="s">
        <v>32</v>
      </c>
    </row>
    <row r="4" spans="1:4" ht="16.5" x14ac:dyDescent="0.2">
      <c r="A4" s="4" t="s">
        <v>14</v>
      </c>
      <c r="B4" s="5">
        <v>0.04</v>
      </c>
      <c r="C4" s="4" t="s">
        <v>33</v>
      </c>
      <c r="D4" s="4" t="s">
        <v>34</v>
      </c>
    </row>
    <row r="5" spans="1:4" ht="16.5" x14ac:dyDescent="0.2">
      <c r="A5" s="4" t="s">
        <v>40</v>
      </c>
      <c r="B5" s="5">
        <v>0.27</v>
      </c>
      <c r="C5" s="4" t="s">
        <v>27</v>
      </c>
      <c r="D5" s="4" t="s">
        <v>41</v>
      </c>
    </row>
    <row r="6" spans="1:4" ht="16.5" x14ac:dyDescent="0.2">
      <c r="A6" s="4" t="s">
        <v>42</v>
      </c>
      <c r="B6" s="5">
        <v>0.13</v>
      </c>
      <c r="C6" s="4" t="s">
        <v>43</v>
      </c>
      <c r="D6" s="4" t="s">
        <v>44</v>
      </c>
    </row>
    <row r="7" spans="1:4" ht="16.5" x14ac:dyDescent="0.2">
      <c r="A7" s="4" t="s">
        <v>45</v>
      </c>
      <c r="B7" s="5">
        <v>3.5000000000000003E-2</v>
      </c>
      <c r="C7" s="4" t="s">
        <v>46</v>
      </c>
      <c r="D7" s="4" t="s">
        <v>47</v>
      </c>
    </row>
    <row r="8" spans="1:4" ht="16.5" x14ac:dyDescent="0.2">
      <c r="A8" s="3" t="s">
        <v>48</v>
      </c>
      <c r="B8" s="3">
        <v>2.98</v>
      </c>
      <c r="C8" s="3" t="s">
        <v>27</v>
      </c>
      <c r="D8" s="3" t="s">
        <v>29</v>
      </c>
    </row>
    <row r="9" spans="1:4" ht="16.5" x14ac:dyDescent="0.2">
      <c r="A9" s="3" t="s">
        <v>49</v>
      </c>
      <c r="B9" s="3">
        <v>2.83</v>
      </c>
      <c r="C9" s="3" t="s">
        <v>50</v>
      </c>
      <c r="D9" s="3" t="s">
        <v>51</v>
      </c>
    </row>
    <row r="10" spans="1:4" ht="16.5" x14ac:dyDescent="0.2">
      <c r="A10" s="3" t="s">
        <v>13</v>
      </c>
      <c r="B10" s="3">
        <v>3.4</v>
      </c>
      <c r="C10" s="3" t="s">
        <v>27</v>
      </c>
      <c r="D10" s="3" t="s">
        <v>28</v>
      </c>
    </row>
    <row r="11" spans="1:4" ht="16.5" x14ac:dyDescent="0.2">
      <c r="A11" s="3" t="s">
        <v>52</v>
      </c>
      <c r="B11" s="3">
        <v>0.69</v>
      </c>
      <c r="C11" s="3" t="s">
        <v>33</v>
      </c>
      <c r="D11" s="3" t="s">
        <v>53</v>
      </c>
    </row>
    <row r="12" spans="1:4" ht="16.5" x14ac:dyDescent="0.2">
      <c r="A12" s="4" t="s">
        <v>54</v>
      </c>
      <c r="B12" s="5">
        <v>1.65</v>
      </c>
      <c r="C12" s="4" t="s">
        <v>33</v>
      </c>
      <c r="D12" s="4" t="s">
        <v>55</v>
      </c>
    </row>
    <row r="13" spans="1:4" ht="16.5" x14ac:dyDescent="0.2">
      <c r="A13" s="4" t="s">
        <v>56</v>
      </c>
      <c r="B13" s="5">
        <v>4</v>
      </c>
      <c r="C13" s="4" t="s">
        <v>46</v>
      </c>
      <c r="D13" s="4" t="s">
        <v>57</v>
      </c>
    </row>
    <row r="14" spans="1:4" ht="16.5" x14ac:dyDescent="0.2">
      <c r="A14" s="4" t="s">
        <v>58</v>
      </c>
      <c r="B14" s="5">
        <v>0.9</v>
      </c>
      <c r="C14" s="4" t="s">
        <v>46</v>
      </c>
      <c r="D14" s="4" t="s">
        <v>59</v>
      </c>
    </row>
    <row r="16" spans="1:4" ht="13.7" customHeight="1" x14ac:dyDescent="0.2">
      <c r="A16" s="91" t="s">
        <v>60</v>
      </c>
      <c r="B16" s="91"/>
      <c r="C16" s="91"/>
      <c r="D16" s="91"/>
    </row>
    <row r="17" spans="1:4" ht="16.5" x14ac:dyDescent="0.2">
      <c r="A17" s="8" t="s">
        <v>61</v>
      </c>
      <c r="B17" s="6"/>
      <c r="C17" s="6"/>
      <c r="D17" s="6"/>
    </row>
    <row r="18" spans="1:4" ht="16.5" x14ac:dyDescent="0.2">
      <c r="A18" s="92" t="s">
        <v>35</v>
      </c>
      <c r="B18" s="92"/>
      <c r="C18" s="92"/>
      <c r="D18" s="92"/>
    </row>
    <row r="19" spans="1:4" ht="16.5" x14ac:dyDescent="0.2">
      <c r="A19" s="7" t="s">
        <v>36</v>
      </c>
      <c r="B19" s="6"/>
      <c r="C19" s="6"/>
      <c r="D19" s="6"/>
    </row>
    <row r="20" spans="1:4" ht="16.5" x14ac:dyDescent="0.2">
      <c r="A20" s="7" t="s">
        <v>37</v>
      </c>
      <c r="B20" s="6"/>
      <c r="C20" s="6"/>
      <c r="D20" s="6"/>
    </row>
    <row r="21" spans="1:4" x14ac:dyDescent="0.2">
      <c r="A21" s="6"/>
      <c r="B21" s="6"/>
      <c r="C21" s="6"/>
      <c r="D21" s="6"/>
    </row>
    <row r="22" spans="1:4" ht="15" x14ac:dyDescent="0.25">
      <c r="A22" s="10" t="s">
        <v>38</v>
      </c>
      <c r="B22" s="6"/>
      <c r="C22" s="6"/>
      <c r="D22" s="6"/>
    </row>
    <row r="23" spans="1:4" ht="16.5" x14ac:dyDescent="0.2">
      <c r="A23" s="8" t="s">
        <v>62</v>
      </c>
      <c r="B23" s="9"/>
      <c r="C23" s="6"/>
      <c r="D23" s="6"/>
    </row>
    <row r="25" spans="1:4" ht="16.5" x14ac:dyDescent="0.2">
      <c r="A25" s="1"/>
    </row>
    <row r="26" spans="1:4" ht="16.5" x14ac:dyDescent="0.2">
      <c r="A26" s="1"/>
    </row>
    <row r="27" spans="1:4" ht="16.5" x14ac:dyDescent="0.2">
      <c r="A27" s="1"/>
    </row>
    <row r="28" spans="1:4" ht="16.5" x14ac:dyDescent="0.2">
      <c r="A28" s="1"/>
    </row>
  </sheetData>
  <mergeCells count="2">
    <mergeCell ref="A16:D16"/>
    <mergeCell ref="A18:D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Berechnung</vt:lpstr>
      <vt:lpstr>Grunddaten</vt:lpstr>
      <vt:lpstr>Grunddaten alt</vt:lpstr>
      <vt:lpstr>Berechnung!Druckbereich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Berechnungtool zur CO2 Einsparung</dc:title>
  <dc:creator>Ressel, Lisa</dc:creator>
  <cp:lastModifiedBy>Lisa Ressel</cp:lastModifiedBy>
  <cp:lastPrinted>2026-08-18T10:13:07Z</cp:lastPrinted>
  <dcterms:created xsi:type="dcterms:W3CDTF">2026-07-21T16:03:13Z</dcterms:created>
  <dcterms:modified xsi:type="dcterms:W3CDTF">2026-08-18T10:18:27Z</dcterms:modified>
</cp:coreProperties>
</file>